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55" windowHeight="8595" tabRatio="748" activeTab="0"/>
  </bookViews>
  <sheets>
    <sheet name="BCDKT 31.12.2015" sheetId="1" r:id="rId1"/>
    <sheet name="KQKD quy 4.2015" sheetId="2" r:id="rId2"/>
    <sheet name="Quý 4.15 luy ke" sheetId="3" r:id="rId3"/>
    <sheet name="TONGQUAT" sheetId="4" r:id="rId4"/>
    <sheet name="MUCV1,2,3,4" sheetId="5" r:id="rId5"/>
    <sheet name="MUCV 5,6" sheetId="6" r:id="rId6"/>
    <sheet name="MUCV 7,8,9,10" sheetId="7" r:id="rId7"/>
    <sheet name="MUCV 11,12,13,14" sheetId="8" r:id="rId8"/>
    <sheet name="MUCVI, VII" sheetId="9" r:id="rId9"/>
  </sheets>
  <definedNames>
    <definedName name="_xlnm.Print_Area" localSheetId="0">'BCDKT 31.12.2015'!$A$1:$E$113</definedName>
    <definedName name="_xlnm.Print_Area" localSheetId="1">'KQKD quy 4.2015'!$A$1:$G$43</definedName>
    <definedName name="_xlnm.Print_Area" localSheetId="7">'MUCV 11,12,13,14'!$A$1:$J$46</definedName>
    <definedName name="_xlnm.Print_Area" localSheetId="5">'MUCV 5,6'!$A$1:$G$54</definedName>
    <definedName name="_xlnm.Print_Area" localSheetId="4">'MUCV1,2,3,4'!$A$1:$G$42</definedName>
    <definedName name="_xlnm.Print_Area" localSheetId="8">'MUCVI, VII'!$A$1:$C$38</definedName>
    <definedName name="_xlnm.Print_Area" localSheetId="2">'Quý 4.15 luy ke'!$A$1:$E$52</definedName>
    <definedName name="_xlnm.Print_Area" localSheetId="3">'TONGQUAT'!$A$1:$G$53</definedName>
    <definedName name="_xlnm.Print_Titles" localSheetId="0">'BCDKT 31.12.2015'!$8:$9</definedName>
    <definedName name="_xlnm.Print_Titles" localSheetId="2">'Quý 4.15 luy ke'!$9:$10</definedName>
  </definedNames>
  <calcPr fullCalcOnLoad="1"/>
</workbook>
</file>

<file path=xl/sharedStrings.xml><?xml version="1.0" encoding="utf-8"?>
<sst xmlns="http://schemas.openxmlformats.org/spreadsheetml/2006/main" count="804" uniqueCount="595">
  <si>
    <t>Mẫu số B09 – CTCK</t>
  </si>
  <si>
    <t>Ban hành theo T.Tư số 95/2008/TT-BTC</t>
  </si>
  <si>
    <t>I. Đặc điểm hoạt động của công ty</t>
  </si>
  <si>
    <t>II. Kỳ kế toán, đơn vị tiền tệ sử dụng trong kế toán</t>
  </si>
  <si>
    <t>III. Chuẩn mực và chế độ kế toán áp dụng</t>
  </si>
  <si>
    <t>IV. Các chính sách kế toán áp dụng</t>
  </si>
  <si>
    <t>1- Nguyên tắc ghi nhận các khoản tiền và các khoản tương đương tiền.</t>
  </si>
  <si>
    <t>Phương pháp chuyển đổi các đồng tiền khác ra đồng tiền sử dụng trong kế toán.</t>
  </si>
  <si>
    <t>2- Nguyên tắc ghi nhận và khấu hao TSCĐ</t>
  </si>
  <si>
    <t>3- Nguyên tắc ghi nhận các khoản đầu tư tài chính:</t>
  </si>
  <si>
    <t>- Các khoản đầu tư vào công ty con;</t>
  </si>
  <si>
    <t>- Các khoản vốn góp liên doanh;</t>
  </si>
  <si>
    <t>5- Nguyên tắc ghi nhận chi phí phải trả.</t>
  </si>
  <si>
    <t>6- Nguyên tắc và phương pháp ghi nhận các khoản dự phòng phải trả.</t>
  </si>
  <si>
    <t>7- Nguyên tắc ghi nhận vốn chủ sở hữu:</t>
  </si>
  <si>
    <t>- Nguyên tắc ghi nhận vốn đầu tư của chủ sở hữu, thặng dư vốn cổ phần, vốn khác của chủ sở hữu.</t>
  </si>
  <si>
    <t>- Nguyên tắc ghi nhận chênh lệch đánh giá lại tài sản.</t>
  </si>
  <si>
    <t>- Nguyên tắc ghi nhận chênh lệch tỷ giá.</t>
  </si>
  <si>
    <t>- Nguyên tắc ghi nhận lợi nhuận chưa phân phối.</t>
  </si>
  <si>
    <t>8- Nguyên tắc và phương pháp ghi nhận doanh thu</t>
  </si>
  <si>
    <t>9- Nguyên tắc và phương pháp ghi nhận chi phí thuế thu nhập doanh nghiệp hiện hành, chi phí thuế thu nhập doanh nghiệp hoãn lại.</t>
  </si>
  <si>
    <t>10- Các nghiệp vụ dự phòng rủi ro hối đoái.</t>
  </si>
  <si>
    <t xml:space="preserve">ngày 24 tháng 10 năm 2008  của Bộ Tài chính </t>
  </si>
  <si>
    <t xml:space="preserve">V. Thông tin bổ sung cho các khoản mục trình bày trong Bảng Cân đối kế toán                                                                                         </t>
  </si>
  <si>
    <t>Đầu năm</t>
  </si>
  <si>
    <t xml:space="preserve">   - Tiền mặt</t>
  </si>
  <si>
    <t xml:space="preserve">   - Tiền gửi ngân hàng</t>
  </si>
  <si>
    <t xml:space="preserve">   - Tiền đang chuyển</t>
  </si>
  <si>
    <t xml:space="preserve">   - Tiền gửi về bán chứng khoán bảo lãnh phát hành</t>
  </si>
  <si>
    <t xml:space="preserve">   - Tiền gửi thanh toán bù trừ giao dịch CK</t>
  </si>
  <si>
    <t>Cộng</t>
  </si>
  <si>
    <t>02. Hàng tồn kho</t>
  </si>
  <si>
    <t xml:space="preserve">  </t>
  </si>
  <si>
    <t>CHỈ TIÊU</t>
  </si>
  <si>
    <t>a) Của công ty chứng khoán</t>
  </si>
  <si>
    <t xml:space="preserve">  - Cổ phiếu</t>
  </si>
  <si>
    <t xml:space="preserve">  - Trái phiếu</t>
  </si>
  <si>
    <t xml:space="preserve">  - Chứng khoán khác</t>
  </si>
  <si>
    <t xml:space="preserve"> - Cổ phiếu</t>
  </si>
  <si>
    <t xml:space="preserve"> - Trái phiếu</t>
  </si>
  <si>
    <t xml:space="preserve"> - Chứng khoán khác</t>
  </si>
  <si>
    <t>Tổng cộng</t>
  </si>
  <si>
    <t xml:space="preserve">    - Nguyên liệu, vật liệu</t>
  </si>
  <si>
    <t xml:space="preserve">    - Công cụ, dụng cụ </t>
  </si>
  <si>
    <t>b) Của nhà đầu tư</t>
  </si>
  <si>
    <t>04. Tình hình đầu tư tài chính</t>
  </si>
  <si>
    <t>Chỉ tiêu</t>
  </si>
  <si>
    <t>So với giá thị trường</t>
  </si>
  <si>
    <t>Tăng</t>
  </si>
  <si>
    <t>Giảm</t>
  </si>
  <si>
    <t>I. Chứng khoán thương mại</t>
  </si>
  <si>
    <t xml:space="preserve">II. Chứng khoán đầu tư </t>
  </si>
  <si>
    <t>III. Đầu tư góp vốn</t>
  </si>
  <si>
    <t>IV. Đầu tư tài chính khác</t>
  </si>
  <si>
    <t xml:space="preserve"> * Thuyết minh số liệu và giải trình khác (nếu có):</t>
  </si>
  <si>
    <t>Tổng giá trị theo giá thị trường</t>
  </si>
  <si>
    <t>Ghi chú</t>
  </si>
  <si>
    <t xml:space="preserve">Tăng </t>
  </si>
  <si>
    <t>- Chứng khoán sẵn sàng để bán</t>
  </si>
  <si>
    <t>- Chứng khoán nắm giữ đến ngày đáo hạn</t>
  </si>
  <si>
    <t>- Đầu tư vào công ty con</t>
  </si>
  <si>
    <t>- Vốn góp liên doanh, liên kết</t>
  </si>
  <si>
    <t>Khoản mục</t>
  </si>
  <si>
    <t>Nhà cửa, vật kiến trúc</t>
  </si>
  <si>
    <t>Máy móc, thiết bị</t>
  </si>
  <si>
    <t>Phương tiện vận tải, truyền dẫn</t>
  </si>
  <si>
    <t>TSCĐ hữu hình khác</t>
  </si>
  <si>
    <t>TSCĐ vô hình khác</t>
  </si>
  <si>
    <t>Nguyên giá TSCĐ vô hình</t>
  </si>
  <si>
    <t>- Đầu tư XDCB hoàn thành</t>
  </si>
  <si>
    <t>- Tăng khác</t>
  </si>
  <si>
    <t>- Chuyển sang bất động sản đầu tư</t>
  </si>
  <si>
    <t>- Thanh lý, nhượng bán</t>
  </si>
  <si>
    <t>- Giảm khác</t>
  </si>
  <si>
    <t>Quyền phát hành</t>
  </si>
  <si>
    <t>Bản quyền, bằng sáng chế</t>
  </si>
  <si>
    <t>- Tạo ra từ nội bộ doanh nghiệp</t>
  </si>
  <si>
    <t>- Tăng do hợp nhất kinh doanh</t>
  </si>
  <si>
    <t>07. Chi phí trả trước dài hạn</t>
  </si>
  <si>
    <t>- Chi phí trả trước về thuê hoạt động TSCĐ</t>
  </si>
  <si>
    <t>- Chi phí thành lập doanh nghiệp</t>
  </si>
  <si>
    <t>- Chi phí nghiên cứu có giá trị lớn</t>
  </si>
  <si>
    <t>- Chi phí cho giai đoạn triển khai không đủ tiêu chuẩn ghi nhận là TSCĐ vô hình</t>
  </si>
  <si>
    <t>08. Thuế và các khoản phải nộp nhà nước</t>
  </si>
  <si>
    <t>- Thuế tiêu thụ đặc biệt</t>
  </si>
  <si>
    <t>- Thuế xuất, nhập khẩu</t>
  </si>
  <si>
    <t>- Thuế thu nhập doanh nghiệp</t>
  </si>
  <si>
    <t>- Thuế thu nhập cá nhân</t>
  </si>
  <si>
    <t>- Thuế nhà đất và tiền thuê đất</t>
  </si>
  <si>
    <t>09. Tài sản thuế thu nhập hoãn lại và thuế thu nhập hoãn lại phải trả</t>
  </si>
  <si>
    <t xml:space="preserve"> a. Tài sản thuế thu nhập hoãn lại:</t>
  </si>
  <si>
    <t>b. Thuế thu nhập hoãn lại phải trả</t>
  </si>
  <si>
    <t xml:space="preserve">Đầu năm </t>
  </si>
  <si>
    <t>- Thuế thu nhập hoãn lại phải trả</t>
  </si>
  <si>
    <t>- Tiền nộp ban đầu</t>
  </si>
  <si>
    <t>- Tiền nộp bổ sung</t>
  </si>
  <si>
    <t xml:space="preserve"> Tài sản thuế thu nhập hoãn lại </t>
  </si>
  <si>
    <t>- Các loại Thuế khác</t>
  </si>
  <si>
    <t>- Các khoản phí, lệ phí và Các khoản phải nộp khác</t>
  </si>
  <si>
    <t>- Tài sản Thuế thu nhập hoãn lại liên quan đến khoản chênh lệch tạm thời được khấu trừ</t>
  </si>
  <si>
    <t>- Tài sản Thuế thu nhập hoãn lại liên quan đến khoản lỗ tính thuế chưa sử dụng</t>
  </si>
  <si>
    <t>- Tài sản Thuế thu nhập hoãn lại liên quan đến khoản ưu đãi tính thuế chưa sử dụng</t>
  </si>
  <si>
    <t>- Khoản hoàn nhập tài sản Thuế thu nhập hoãn lại đã được ghi nhận từ các năm trước</t>
  </si>
  <si>
    <t>- Thuế thu nhập hoãn lại phải trả phát sinh từ Các khoản chênh lệch tạm thời chịu Thuế</t>
  </si>
  <si>
    <t>- Khoản hoàn nhập Thuế thu nhập hoãn lại phải trả đã được ghi nhận từ Các năm trước</t>
  </si>
  <si>
    <t>Số dư đầu kỳ</t>
  </si>
  <si>
    <t>Số phát sinh trong kỳ</t>
  </si>
  <si>
    <t>Số cuối kỳ</t>
  </si>
  <si>
    <t>Tổng số</t>
  </si>
  <si>
    <t>Số quá hạn</t>
  </si>
  <si>
    <t>Số khó đòi</t>
  </si>
  <si>
    <t>A</t>
  </si>
  <si>
    <t>1. Phải thu của khách hàng</t>
  </si>
  <si>
    <t>12. Chi phí phải trả:</t>
  </si>
  <si>
    <t>13. Các khoản phải trả, phải nộp ngắn hạn khác:</t>
  </si>
  <si>
    <t>14. Phải trả dài hạn nội bộ:</t>
  </si>
  <si>
    <t>11. Các khoản phải thu:</t>
  </si>
  <si>
    <t>Số dự phòng đã lập</t>
  </si>
  <si>
    <t>Trong đó:</t>
  </si>
  <si>
    <t xml:space="preserve">- Lý do tranh chấp, mất khả năng thanh toán: </t>
  </si>
  <si>
    <t>- Tài sản thừa chờ giải quyết</t>
  </si>
  <si>
    <t>- Kinh phí công đoàn</t>
  </si>
  <si>
    <t>- Doanh thu chưa thực hiện</t>
  </si>
  <si>
    <t>- Các khoản phải trả, phải nộp khác</t>
  </si>
  <si>
    <t>- Vay dài hạn nội bộ</t>
  </si>
  <si>
    <t>- Phải trả dài hạn nội bộ khác</t>
  </si>
  <si>
    <t xml:space="preserve">VI. Thông tin bổ sung cho các khoản mục trình bày trong Báo cáo kết quả hoạt động kinh doanh </t>
  </si>
  <si>
    <t>1- Chi phí thuế thu nhập doanh nghiệp hiện hành (Mã số 51)</t>
  </si>
  <si>
    <t>2- Chi phí thuế thu nhập doanh nghiệp hoãn lại (Mã số 52)</t>
  </si>
  <si>
    <t xml:space="preserve">VII. Thông tin bổ sung cho các khoản mục trong Báo cáo lưu chuyển tiền tệ </t>
  </si>
  <si>
    <t>1. Thông tin về các giao dịch không bằng tiền phát sinh trong năm báo cáo:</t>
  </si>
  <si>
    <t>2. Các khoản tiền và tương đương tiền doanh nghiệp nắm giữ nhưng không được sử dụng:</t>
  </si>
  <si>
    <t>VIII- Những thông tin khác</t>
  </si>
  <si>
    <t>1- Thông tin về các bên liên quan:</t>
  </si>
  <si>
    <t>1 - Hình thức sở hữu vốn: Công ty Trách nhiệm hữu hạn một thành viên</t>
  </si>
  <si>
    <t>2 - Lĩnh vực kinh doanh: Môi giới chứng khoán, Lưu ký chứng khoán, Tự doanh chứng khoán, Tư vấn đầu tư, Tư vấn tài chính, Bảo lãnh phát hành chứng khoán.</t>
  </si>
  <si>
    <t>2 - Đơn vị tiền tệ sử dụng trong kế toán: Đồng Việt Nam</t>
  </si>
  <si>
    <t>Nguyên tắc, phương pháp chuyển đổi các đồng tiền khác: các đồng tiền khác phát sinh phải được quy đổi ra Đồng Việt Nam theo tỷ giá giao dịch thực tế của nghiệp vụ kinh tế phát sinh, hoặc theo tỷ giá giao dịch bình quân trên thị trường ngoại tệ liên ngân hàng Nhà nước Việt Nam công bố tại thời điểm phát sinh nghiệp vụ kinh tế.</t>
  </si>
  <si>
    <t xml:space="preserve">1 - Kỳ kế toán năm (bắt đầu từ ngày 01/01 kết thúc vào ngày 31/12 hàng năm) </t>
  </si>
  <si>
    <t>CÔNG TY CHỨNG KHOÁN ĐÔNG Á</t>
  </si>
  <si>
    <t>1 - Chế độ kế toán áp dụng: Chế độ Công ty chứng khoán ban hành theo Thông tư số 95/2008/TT-BTC ngày 24 tháng 10 năm 2008 của Bộ Tài chính.</t>
  </si>
  <si>
    <t>2 - Tuyên bố về việc tuân thủ chuẩn mực kế toán và chế độ kế toán:</t>
  </si>
  <si>
    <t>Các đồng tiền khác phát sinh phải được quy đổi ra Đồng Việt Nam theo tỷ giá giao dịch thực tế của nghiệp vụ kinh tế phát sinh, hoặc theo tỷ giá giao dịch bình quân trên thị trường ngoại tệ liên ngân hàng Nhà nước Việt Nam công bố tại thời điểm phát sinh nghiệp vụ kinh tế.</t>
  </si>
  <si>
    <t>- Nguyên tắc ghi nhận TSCĐ (hữu vô hình, thuê tài chính):</t>
  </si>
  <si>
    <t>+ Nguyên tắc ghi nhận TSCĐ hữu hình, TSCĐ vô hình: Ghi nhận theo nguyên giá. Trong Bảng Cân đối kế toán được phản ánh theo 3 chỉ tiêu: Nguyên giá, hao mòn lũy kế, giá trị còn lại</t>
  </si>
  <si>
    <t>+ Nguyên tắc ghi nhận TSCĐ thuê tài chính: Ghi nhận theo nguyên giá thấp hơn giá trị hợp lý của tài sản thuê và giá trị hiện tại của khoản thanh toán tiền thuê tối thiểu.</t>
  </si>
  <si>
    <t>- Các khoản đầu tư chứng khoán: Ghi nhận theo giá gốc</t>
  </si>
  <si>
    <t>- Các khoản đầu tư ngắn hạn, dài hạn khác: Ghi nhận theo giá gốc</t>
  </si>
  <si>
    <t xml:space="preserve">- Phương pháp lập dự phòng giảm giá đầu tư ngắn hạn, dài hạn: </t>
  </si>
  <si>
    <t>4- Nguyên tắc ghi nhận và vốn hóa các khoản chi phí khác</t>
  </si>
  <si>
    <t>- Chi phí khác:</t>
  </si>
  <si>
    <t>- Chi phí trả trước: được vốn hóa để phân bổ dần vào chi phí hoạt động kinh doanh</t>
  </si>
  <si>
    <t>- Phương pháp phân bổ chi phí trả trước: Phương pháp đường thẳng</t>
  </si>
  <si>
    <t>Vốn đầu tư của chủ sở hữu được ghi nhận theo số vốn thực góp của chủ sở hữu</t>
  </si>
  <si>
    <t>Lợi nhuận sau thuế chưa phân phối phản ánh trên Bảng Cân đối kế toán là số lợi nhuận từ hoạt động của doanh nghiệp sau khi trừ (-) chi phí thuế TNDN của năm nay.</t>
  </si>
  <si>
    <t>Chi phí thuế thu nhập doanh nghiệp hiện hành được xác định trên cơ sở thu nhập chịu thuế và thuế suất thuế TNDN hiện hành</t>
  </si>
  <si>
    <t>Số
 lượng</t>
  </si>
  <si>
    <t>Thiết bị dụng cụ quản lý</t>
  </si>
  <si>
    <t>- Chi phí trả trước về hoạt động kinh doanh chứng khoán</t>
  </si>
  <si>
    <t>- Thuế giá trị gia tăng</t>
  </si>
  <si>
    <t>10. Tiền nộp Quỹ hỗ trợ thanh toán</t>
  </si>
  <si>
    <t>Cuối kỳ</t>
  </si>
  <si>
    <t>- Tại ngày cuối kỳ</t>
  </si>
  <si>
    <t>Kỳ trước</t>
  </si>
  <si>
    <t>- Điều chỉnh chi phí thuế thu nhập doanh nghiệp của các năm trước vào chi phí Thuế thu nhập hiện hành năm nay</t>
  </si>
  <si>
    <t>-  Chi phí thuế thu nhập doanh nghiệp tính trên thu nhập chịu Thuế năm hiện hành</t>
  </si>
  <si>
    <t>- Tổng chi phí thuế thu nhập doanh nghiệp hiện hành</t>
  </si>
  <si>
    <t>- Chi phí thuế thu nhập doanh nghiệp hoãn lại phát sinh từ Các khoản chênh lệch tạm thời phải chịu thuế</t>
  </si>
  <si>
    <t>- Chi phí thuế thu nhập doanh nghiệp hoãn lại phát sinh từ việc hoàn nhập tài sản thuế thu nhập hoãn lại</t>
  </si>
  <si>
    <t>- Thu nhập thuế thu nhập doanh nghiệp hoãn lại phát sinh từ các khoản chênh lệch tạm thời được khấu trừ</t>
  </si>
  <si>
    <t>- Thu nhập thuế thu nhập doanh nghiệp hoãn lại phát sinh từ các khoản lỗ tính thuế và ưu đãi thuế chưa sử dụng</t>
  </si>
  <si>
    <t>- Thu nhập thuế thu nhập doanh nghiệp hoãn lại phát sinh từ việc hoàn nhập thuế thu nhập hoãn lại phải trả</t>
  </si>
  <si>
    <t>- Tổng chi phí thuế thu nhập doanh nghiệp hoãn lại</t>
  </si>
  <si>
    <t>- Việc chuyển nợ thành vốn chủ sở hữu.</t>
  </si>
  <si>
    <t xml:space="preserve">- Việc mua tài sản bằng cách nhận các khoản nợ liên quan trực tiếp hoặc thông qua nghiệp vụ cho thuê tài chính; </t>
  </si>
  <si>
    <t>Kỳ này</t>
  </si>
  <si>
    <t>4 - Đặc điểm hoạt động của doanh nghiệp trong năm tài chính có ảnh hưởng đến Báo cáo tài chính: không có</t>
  </si>
  <si>
    <t>3 - Hình thức kế toán áp dụng: Kế toán trên máy vi tính</t>
  </si>
  <si>
    <t>- Mua trong kỳ</t>
  </si>
  <si>
    <t>Số dư cuối kỳ</t>
  </si>
  <si>
    <t>- Khấu hao trong kỳ</t>
  </si>
  <si>
    <t>- Tiền lãi phân bổ trong kỳ</t>
  </si>
  <si>
    <t>3- Những thông tin khác.</t>
  </si>
  <si>
    <t>Quyền sử
 dụng đất</t>
  </si>
  <si>
    <t>Giá trị hao mòn lũy kế</t>
  </si>
  <si>
    <t>Giá trị còn lại của TSCĐ vô hình</t>
  </si>
  <si>
    <t>Nguyên giá TSCĐ hữu hình</t>
  </si>
  <si>
    <t>Giá trị còn lại của TSCĐ hữu hình</t>
  </si>
  <si>
    <t>- Các khoản khác</t>
  </si>
  <si>
    <t>- Các khoản tiền nhận ký quỹ, ký cược</t>
  </si>
  <si>
    <t>THUYẾT MINH BÁO CÁO TÀI CHÍNH</t>
  </si>
  <si>
    <t>01. Tiền và tương đương tiền</t>
  </si>
  <si>
    <t>Giá trị theo 
sổ kế toán</t>
  </si>
  <si>
    <t>Giá trị khối lượng giao dịch thực hiện
 trong kỳ</t>
  </si>
  <si>
    <t>- Số phải thu bằng ngoại tệ (quy ra USD):</t>
  </si>
  <si>
    <t xml:space="preserve">2- Thông tin so sánh (những thay đổi về thông tin trong báo cáo tài chính của các niên độ kế toán trước) </t>
  </si>
  <si>
    <t>- Bảo hiểm xã hội, bảo hiểm y tế</t>
  </si>
  <si>
    <t>Chi phí thuế thu nhập doanh nghiệp hoãn lại được xác định trên cơ sở số chênh lệch tạm thời được khấu trừ, số chênh lệch tạm thời chịu thuế và thuế suất thuế TNDN. Không bù trừ chi phí thuế TNDN hiện hành với chi phí thuế TNDN hoãn lại</t>
  </si>
  <si>
    <t>Số dư đầu năm</t>
  </si>
  <si>
    <t>- Tại ngày đầu năm</t>
  </si>
  <si>
    <t>Số đầu năm</t>
  </si>
  <si>
    <t>03. Giá trị khối lượng giao dịch thực hiện trong kỳ</t>
  </si>
  <si>
    <t>Khối lượng
giao dịch
thực hiện
trong kỳ</t>
  </si>
  <si>
    <t>- Bảo hiểm thất nghiệp</t>
  </si>
  <si>
    <t>Phần mềm máy vi tính</t>
  </si>
  <si>
    <t>Điện thoại: 08.38218 666   Fax:  08.39144.136</t>
  </si>
  <si>
    <t>+ Phương pháp khấu hao TSCĐ: áp dụng phương pháp khấu hao đường thẳng. Tỉ lệ khấu hao TSCĐ theo Thông tư số 203/2009/TT-BTC ngày 20/10/2009 của Bộ Tài Chính.</t>
  </si>
  <si>
    <t>Phải thu từ các hoạt động đầu tư</t>
  </si>
  <si>
    <t>Các khoản phải thu ngắn hạn khác</t>
  </si>
  <si>
    <t>- Phải thu Sở giao dịch chứng khoán</t>
  </si>
  <si>
    <t>I - Chứng khoán thương mại</t>
  </si>
  <si>
    <t>Mã số 121 trong BCĐKT</t>
  </si>
  <si>
    <t xml:space="preserve">Chi tiết: </t>
  </si>
  <si>
    <t>Niêm yết</t>
  </si>
  <si>
    <t>Chưa niêm yết</t>
  </si>
  <si>
    <t>II - Chứng khoán đầu tư</t>
  </si>
  <si>
    <t>Mã số 253 trong BCĐKT</t>
  </si>
  <si>
    <t>là ck chưa niêm yết</t>
  </si>
  <si>
    <t>Mã số 258 trong BCĐKT</t>
  </si>
  <si>
    <t>II. Các khoản đầu tư tài chính ngắn hạn</t>
  </si>
  <si>
    <t>V.04</t>
  </si>
  <si>
    <t>1. Đầu tư ngắn hạn</t>
  </si>
  <si>
    <t/>
  </si>
  <si>
    <t>2. Dự phòng giảm giá chứng khoán 
    và đầu tư ngắn hạn (*)</t>
  </si>
  <si>
    <t>IV. Các khoản đầu tư tài chính dài hạn</t>
  </si>
  <si>
    <t>1. Đầu tư vào công ty con</t>
  </si>
  <si>
    <t>Tình hình tăng, giảm tài sản cố định hữu hình:</t>
  </si>
  <si>
    <t>Tình hình tăng, giảm  TSCĐ vô hình</t>
  </si>
  <si>
    <t>- Trích trước chi phí thuê nhà</t>
  </si>
  <si>
    <t>- Trích trước chi phí tiền điện</t>
  </si>
  <si>
    <t>- Hợp tác kinh doanh</t>
  </si>
  <si>
    <t>- Trích trước chi phí bảo vệ</t>
  </si>
  <si>
    <t xml:space="preserve">     + Tiền gửi của nhà đầu tư</t>
  </si>
  <si>
    <t>- Đấu giá bán cổ phần</t>
  </si>
  <si>
    <t>- Phải thu về hoạt động ứng trước và GDKQ cho nhà đầu tư</t>
  </si>
  <si>
    <t>2. Trả trước cho người bán</t>
  </si>
  <si>
    <t>3. Phải thu hoạt động giao dịch chứng khoán</t>
  </si>
  <si>
    <t>4. Thuế GTGT được khấu trừ</t>
  </si>
  <si>
    <t>5. Phải thu nội bộ</t>
  </si>
  <si>
    <t>6. Phải thu khác</t>
  </si>
  <si>
    <t>7. Dự phòng phải thu khó đòi</t>
  </si>
  <si>
    <t>2. Dự phòng đầu tư vào công ty con</t>
  </si>
  <si>
    <t>3. Đầu tư vào công ty liên kết, liên doanh</t>
  </si>
  <si>
    <t>4. Đầu tư chứng khoán dài hạn</t>
  </si>
  <si>
    <t>5. Đầu tư dài hạn khác</t>
  </si>
  <si>
    <t>6. Dự phòng giảm giá đầu tư tài chính dài hạn (*)</t>
  </si>
  <si>
    <t>Ghi chú thêm về tình hình đầu tư tài chính (để HOSE dễ xem hơn)</t>
  </si>
  <si>
    <t xml:space="preserve">- Phải thu khách hàng về mua bán chứng khoán </t>
  </si>
  <si>
    <t>Tổng Giám Đốc</t>
  </si>
  <si>
    <t>Huỳnh Thị Thanh Trà                             Võ Thị Minh Ngân</t>
  </si>
  <si>
    <t xml:space="preserve">   Người lập biểu                                         Kế toán trưởng</t>
  </si>
  <si>
    <t>- Phải thu từ hoạt động giao dịch chứng khoán</t>
  </si>
  <si>
    <t>468 Nguyễn Thị Minh Khai, Phường 2, Quận 3, TP. HCM</t>
  </si>
  <si>
    <t>Quý 4 năm 2015</t>
  </si>
  <si>
    <t>3 - Tổng số nhân viên và người lao động: 77 người</t>
  </si>
  <si>
    <t>- Trích trước chi phí lương KDBS CBNV</t>
  </si>
  <si>
    <t>TP. HCM, ngày 19 tháng 01 năm 2016</t>
  </si>
  <si>
    <t>Tô Hiếu Thuận</t>
  </si>
  <si>
    <t>CÔNG TY CHỨNG KHOÁN NGÂN HÀNG ĐÔNG Á</t>
  </si>
  <si>
    <t>Mẫu số B01 - CTCK</t>
  </si>
  <si>
    <t xml:space="preserve">(Ban hành theo T.Tư số 95/2008/TT-BTC </t>
  </si>
  <si>
    <t>ngày 24 tháng 10 năm 2008 của Bộ Tài Chính)</t>
  </si>
  <si>
    <t>BẢNG CÂN ĐỐI KẾ TOÁN</t>
  </si>
  <si>
    <t>Tại ngày 31 tháng 12 năm 2015</t>
  </si>
  <si>
    <t>Đơn vị tính: VNĐ</t>
  </si>
  <si>
    <t>Mã số</t>
  </si>
  <si>
    <t>Thuyết
 minh</t>
  </si>
  <si>
    <t>4</t>
  </si>
  <si>
    <t>A. Tài sản ngắn hạn</t>
  </si>
  <si>
    <t>100</t>
  </si>
  <si>
    <t>I. Tiền và các khoản tương đương tiền</t>
  </si>
  <si>
    <t>110</t>
  </si>
  <si>
    <t>V.01</t>
  </si>
  <si>
    <t>1. Tiền</t>
  </si>
  <si>
    <t>111</t>
  </si>
  <si>
    <t>2. Các khoản tương đương tiền</t>
  </si>
  <si>
    <t>112</t>
  </si>
  <si>
    <t>120</t>
  </si>
  <si>
    <t>121</t>
  </si>
  <si>
    <t>2. Dự phòng giảm giá chứng khoán và đầu tư ngắn hạn (*)</t>
  </si>
  <si>
    <t>129</t>
  </si>
  <si>
    <t>III. Các khoản phải thu ngắn hạn</t>
  </si>
  <si>
    <t>130</t>
  </si>
  <si>
    <t>V.11</t>
  </si>
  <si>
    <t>131</t>
  </si>
  <si>
    <t>132</t>
  </si>
  <si>
    <t>3. Phải thu nội bộ ngắn hạn</t>
  </si>
  <si>
    <t>133</t>
  </si>
  <si>
    <t>4. Phải thu hoạt động giao dịch chứng khoán</t>
  </si>
  <si>
    <t>135</t>
  </si>
  <si>
    <t>5. Các khoản phải thu khác</t>
  </si>
  <si>
    <t>138</t>
  </si>
  <si>
    <t>6. Dự phòng phải thu ngắn hạn khó đòi (*)</t>
  </si>
  <si>
    <t>139</t>
  </si>
  <si>
    <t>IV. Hàng tồn kho</t>
  </si>
  <si>
    <t>140</t>
  </si>
  <si>
    <t>V.02</t>
  </si>
  <si>
    <t>V. Tài sản ngắn hạn khác</t>
  </si>
  <si>
    <t>150</t>
  </si>
  <si>
    <t>1. Chi phí trả trước ngắn hạn</t>
  </si>
  <si>
    <t>151</t>
  </si>
  <si>
    <t>2. Thuế GTGT được khấu trừ</t>
  </si>
  <si>
    <t>152</t>
  </si>
  <si>
    <t>3. Thuế và các khoản phải thu nhà nước</t>
  </si>
  <si>
    <t>154</t>
  </si>
  <si>
    <t>4. Giao dịch mua bán trái phiếu chính phủ</t>
  </si>
  <si>
    <t>5. Tài sản ngắn hạn khác</t>
  </si>
  <si>
    <t>158</t>
  </si>
  <si>
    <t>B. Tài sản dài hạn</t>
  </si>
  <si>
    <t>200</t>
  </si>
  <si>
    <t>I. Các khoản phải thu dài hạn</t>
  </si>
  <si>
    <t>210</t>
  </si>
  <si>
    <t>1. Phải thu dài hạn của khách hàng</t>
  </si>
  <si>
    <t>211</t>
  </si>
  <si>
    <t>2. Vốn kinh doanh ở đơn vị trực thuộc</t>
  </si>
  <si>
    <t>212</t>
  </si>
  <si>
    <t>3. Phải thu dài hạn nội bộ</t>
  </si>
  <si>
    <t>213</t>
  </si>
  <si>
    <t>4. Phải thu dài hạn khác</t>
  </si>
  <si>
    <t>218</t>
  </si>
  <si>
    <t>5. Dự phòng phải thu dài hạn khó đòi (*)</t>
  </si>
  <si>
    <t>219</t>
  </si>
  <si>
    <t>II. Tài sản cố định</t>
  </si>
  <si>
    <t>220</t>
  </si>
  <si>
    <t>1. Tài sản cố định hữu hình</t>
  </si>
  <si>
    <t>221</t>
  </si>
  <si>
    <t>V.05</t>
  </si>
  <si>
    <t>- Nguyên giá</t>
  </si>
  <si>
    <t>222</t>
  </si>
  <si>
    <t>- Giá trị hao mòn lũy kế (*)</t>
  </si>
  <si>
    <t>223</t>
  </si>
  <si>
    <t>2. Tài sản cố định thuê tài chính</t>
  </si>
  <si>
    <t>224</t>
  </si>
  <si>
    <t>225</t>
  </si>
  <si>
    <t>226</t>
  </si>
  <si>
    <t>3. Tài sản cố định vô hình</t>
  </si>
  <si>
    <t>227</t>
  </si>
  <si>
    <t>V.06</t>
  </si>
  <si>
    <t>228</t>
  </si>
  <si>
    <t>229</t>
  </si>
  <si>
    <t>4. Chi phí xây dựng cơ bản dở dang</t>
  </si>
  <si>
    <t>230</t>
  </si>
  <si>
    <t>III. Bất động sản đầu tư</t>
  </si>
  <si>
    <t>240</t>
  </si>
  <si>
    <t>241</t>
  </si>
  <si>
    <t>242</t>
  </si>
  <si>
    <t>250</t>
  </si>
  <si>
    <t>251</t>
  </si>
  <si>
    <t>2. Đầu tư vào công ty liên kết, liên doanh</t>
  </si>
  <si>
    <t>252</t>
  </si>
  <si>
    <t>3. Đầu tư chứng khoán dài hạn</t>
  </si>
  <si>
    <t>253</t>
  </si>
  <si>
    <t>254</t>
  </si>
  <si>
    <t>255</t>
  </si>
  <si>
    <t>4. Đầu tư dài hạn khác</t>
  </si>
  <si>
    <t>258</t>
  </si>
  <si>
    <t>5. Dự phòng giảm giá đầu tư tài chính dài hạn (*)</t>
  </si>
  <si>
    <t>259</t>
  </si>
  <si>
    <t>V. Tài sản dài hạn khác</t>
  </si>
  <si>
    <t>260</t>
  </si>
  <si>
    <t>1. Chi phí trả trước dài hạn</t>
  </si>
  <si>
    <t>261</t>
  </si>
  <si>
    <t>V.07</t>
  </si>
  <si>
    <t>2. Tài sản thuế thu nhập hoãn lại</t>
  </si>
  <si>
    <t>262</t>
  </si>
  <si>
    <t>V.09</t>
  </si>
  <si>
    <t>3. Tiền nộp Quỹ hỗ trợ thanh toán</t>
  </si>
  <si>
    <t>263</t>
  </si>
  <si>
    <t>V.10</t>
  </si>
  <si>
    <t>4. Tài sản dài hạn khác</t>
  </si>
  <si>
    <t>268</t>
  </si>
  <si>
    <t>Tổng cộng tài sản</t>
  </si>
  <si>
    <t>270</t>
  </si>
  <si>
    <t>A. Nợ phải trả</t>
  </si>
  <si>
    <t>300</t>
  </si>
  <si>
    <t>I. Nợ ngắn hạn</t>
  </si>
  <si>
    <t>310</t>
  </si>
  <si>
    <t>1. Vay và nợ ngắn hạn</t>
  </si>
  <si>
    <t>311</t>
  </si>
  <si>
    <t>2. Phải trả người bán</t>
  </si>
  <si>
    <t>312</t>
  </si>
  <si>
    <t>3. Người mua trả tiền trước</t>
  </si>
  <si>
    <t>313</t>
  </si>
  <si>
    <t>4. Thuế và các khoản phải nộp Nhà nước</t>
  </si>
  <si>
    <t>314</t>
  </si>
  <si>
    <t>V.08</t>
  </si>
  <si>
    <t>5. Phải trả người lao động</t>
  </si>
  <si>
    <t>315</t>
  </si>
  <si>
    <t>6. Chi phí phải trả</t>
  </si>
  <si>
    <t>316</t>
  </si>
  <si>
    <t>V.12</t>
  </si>
  <si>
    <t>7. Phải trả nội bộ</t>
  </si>
  <si>
    <t>317</t>
  </si>
  <si>
    <t>8. Phải trả, phải nộp ngắn hạn khác</t>
  </si>
  <si>
    <t>319</t>
  </si>
  <si>
    <t>V.13</t>
  </si>
  <si>
    <t>9. Phải trả hoạt động giao dịch chứng khoán</t>
  </si>
  <si>
    <t>320</t>
  </si>
  <si>
    <t>10. Phải trả hộ cổ tức, gốc và lãi trái phiếu</t>
  </si>
  <si>
    <t>321</t>
  </si>
  <si>
    <t>11. Phải trả tổ chức phát hành chứng khoán</t>
  </si>
  <si>
    <t>322</t>
  </si>
  <si>
    <t>12. Quỹ khen thưởng, phúc lợi</t>
  </si>
  <si>
    <t>323</t>
  </si>
  <si>
    <t>13. Giao dịch mua bán lại trái phiếu Chính phủ</t>
  </si>
  <si>
    <t>327</t>
  </si>
  <si>
    <t>14. Doanh thu chưa thực hiện ngắn hạn</t>
  </si>
  <si>
    <t>328</t>
  </si>
  <si>
    <t>15. Dự phòng phải trả ngắn hạn</t>
  </si>
  <si>
    <t>329</t>
  </si>
  <si>
    <t>II. Nợ dài hạn</t>
  </si>
  <si>
    <t>330</t>
  </si>
  <si>
    <t>1. Phải trả dài hạn người bán</t>
  </si>
  <si>
    <t>331</t>
  </si>
  <si>
    <t>2. Phải trả dài hạn nội bộ</t>
  </si>
  <si>
    <t>332</t>
  </si>
  <si>
    <t>V.14</t>
  </si>
  <si>
    <t>3. Phải trả dài hạn khác</t>
  </si>
  <si>
    <t>333</t>
  </si>
  <si>
    <t>4. Vay và nợ dài hạn</t>
  </si>
  <si>
    <t>334</t>
  </si>
  <si>
    <t>V.15</t>
  </si>
  <si>
    <t>5. Thuế thu nhập hoãn lại phải trả</t>
  </si>
  <si>
    <t>335</t>
  </si>
  <si>
    <t>6. Dự phòng trợ cấp mất việc làm</t>
  </si>
  <si>
    <t>336</t>
  </si>
  <si>
    <t>7. Dự phòng phải trả dài hạn</t>
  </si>
  <si>
    <t>337</t>
  </si>
  <si>
    <t>8. Doanh thu chưa thực hiện dài hạn</t>
  </si>
  <si>
    <t>338</t>
  </si>
  <si>
    <t>9. Quỹ phát triển khoa học và công nghệ</t>
  </si>
  <si>
    <t>339</t>
  </si>
  <si>
    <t>10. Dự phòng bồi thường thiệt hại cho nhà đầu tư</t>
  </si>
  <si>
    <t>359</t>
  </si>
  <si>
    <t>B. Vốn chủ sở hữu</t>
  </si>
  <si>
    <t>400</t>
  </si>
  <si>
    <t>1. Vốn đầu tư của chủ sơ hữu</t>
  </si>
  <si>
    <t>411</t>
  </si>
  <si>
    <t>2. Thặng dư vốn cổ phần</t>
  </si>
  <si>
    <t>412</t>
  </si>
  <si>
    <t>3. Vốn khác của chủ sở hữu</t>
  </si>
  <si>
    <t>413</t>
  </si>
  <si>
    <t>4. Cổ phiếu quỹ (*)</t>
  </si>
  <si>
    <t>414</t>
  </si>
  <si>
    <t>5. Chênh lệch đánh giá lại tài sản</t>
  </si>
  <si>
    <t>415</t>
  </si>
  <si>
    <t>6. Chênh lệch tỷ giá hoái đối</t>
  </si>
  <si>
    <t>416</t>
  </si>
  <si>
    <t>7. Quỹ đầu tư phát triển</t>
  </si>
  <si>
    <t>417</t>
  </si>
  <si>
    <t>8. Quỹ dự phòng tài chính</t>
  </si>
  <si>
    <t>418</t>
  </si>
  <si>
    <t>9. Quỹ khác thuộc vốn chủ sở hữu</t>
  </si>
  <si>
    <t>419</t>
  </si>
  <si>
    <t>10. Lợi nhuận sau thuế chưa phân phối</t>
  </si>
  <si>
    <t>420</t>
  </si>
  <si>
    <t>Tổng cộng nguồn vốn</t>
  </si>
  <si>
    <t>440</t>
  </si>
  <si>
    <t>TP. Hồ Chí Minh, ngày 19 tháng 01 năm 2016</t>
  </si>
  <si>
    <t xml:space="preserve">         Người lập biểu                                     Kế toán trưởng</t>
  </si>
  <si>
    <t>Tổng Giám đốc</t>
  </si>
  <si>
    <t xml:space="preserve">   Huỳnh Thị Thanh Trà                          Võ Thị Minh Ngân</t>
  </si>
  <si>
    <t>Mẫu số B02 - CTCK</t>
  </si>
  <si>
    <t>BÁO CÁO KẾT QUẢ HOẠT ĐỘNG KINH DOANH</t>
  </si>
  <si>
    <t>Quý 4/2015</t>
  </si>
  <si>
    <t>Thuyết minh</t>
  </si>
  <si>
    <t>Quý này</t>
  </si>
  <si>
    <t>Lũy kế từ đầu năm 
đến cuối quý này</t>
  </si>
  <si>
    <t>Năm nay</t>
  </si>
  <si>
    <t>Năm trước</t>
  </si>
  <si>
    <t>1</t>
  </si>
  <si>
    <t>2</t>
  </si>
  <si>
    <t>1. Doanh thu</t>
  </si>
  <si>
    <t>01</t>
  </si>
  <si>
    <t>- Doanh thu hoạt động môi giới chứng khoán</t>
  </si>
  <si>
    <t>01.1</t>
  </si>
  <si>
    <t>- Doanh thu hoạt động đầu tư chứng khoán, góp vốn</t>
  </si>
  <si>
    <t>01.2</t>
  </si>
  <si>
    <t>- Doanh thu bảo lãnh phát hành chứng khoán</t>
  </si>
  <si>
    <t>01.3</t>
  </si>
  <si>
    <t>- Doanh thu đại lý phát hành chứng khoán</t>
  </si>
  <si>
    <t>01.4</t>
  </si>
  <si>
    <t>- Doanh thu hoạt động tư vấn</t>
  </si>
  <si>
    <t>01.5</t>
  </si>
  <si>
    <t>- Doanh thu lưu ký chứng khoán</t>
  </si>
  <si>
    <t>01.6</t>
  </si>
  <si>
    <t>- Doanh thu hoạt động ủy thác đấu giá</t>
  </si>
  <si>
    <t>01.7</t>
  </si>
  <si>
    <t>- Doanh thu cho thuê sử dụng tài sản</t>
  </si>
  <si>
    <t>01.8</t>
  </si>
  <si>
    <t>- Doanh thu khác</t>
  </si>
  <si>
    <t>01.9</t>
  </si>
  <si>
    <t>2. Các khoản giảm trừ doanh thu</t>
  </si>
  <si>
    <t>3. Doanh thu thuần về hoạt động kinh doanh</t>
  </si>
  <si>
    <t>10</t>
  </si>
  <si>
    <t>4. Chi phí hoạt động kinh doanh</t>
  </si>
  <si>
    <t>11</t>
  </si>
  <si>
    <t>5. Lợi nhuận gộp của hoạt động kinh doanh</t>
  </si>
  <si>
    <t>20</t>
  </si>
  <si>
    <t>6. Chi phí quản lý doanh nghiệp</t>
  </si>
  <si>
    <t>25</t>
  </si>
  <si>
    <t>7. Lợi nhuận thuần từ hoạt động kinh doanh</t>
  </si>
  <si>
    <t>30</t>
  </si>
  <si>
    <t>8. Thu nhập khác</t>
  </si>
  <si>
    <t>31</t>
  </si>
  <si>
    <t>9. Chi phí khác</t>
  </si>
  <si>
    <t>32</t>
  </si>
  <si>
    <t>10. Lợi nhuận khác</t>
  </si>
  <si>
    <t>40</t>
  </si>
  <si>
    <t>11. Tổng lợi nhuận kế toán trước thuế</t>
  </si>
  <si>
    <t>50</t>
  </si>
  <si>
    <t>12. Chi phí thuế TNDN hiện hành</t>
  </si>
  <si>
    <t>51</t>
  </si>
  <si>
    <t>VI.1</t>
  </si>
  <si>
    <t>13. Chi phí thuế TNDN hoãn lại</t>
  </si>
  <si>
    <t>52</t>
  </si>
  <si>
    <t>VI.2</t>
  </si>
  <si>
    <t>14. Lợi nhuận sau thuế TNDN</t>
  </si>
  <si>
    <t>60</t>
  </si>
  <si>
    <t>15. Lãi cơ bản trên cổ phiếu</t>
  </si>
  <si>
    <t>70</t>
  </si>
  <si>
    <t xml:space="preserve">           Người lập biểu                                      </t>
  </si>
  <si>
    <t>Kế toán trưởng</t>
  </si>
  <si>
    <t xml:space="preserve">      Huỳnh Thị Thanh Trà                              </t>
  </si>
  <si>
    <t>Võ Thị Minh Ngân</t>
  </si>
  <si>
    <t>Mẫu số B03 - CTCK</t>
  </si>
  <si>
    <r>
      <t>ngày 24 tháng 10 năm 2008  của Bộ Tài chính</t>
    </r>
    <r>
      <rPr>
        <sz val="9"/>
        <rFont val="Times New Roman"/>
        <family val="1"/>
      </rPr>
      <t xml:space="preserve"> </t>
    </r>
  </si>
  <si>
    <t>BÁO CÁO LƯU CHUYỂN TIỀN TỆ</t>
  </si>
  <si>
    <t xml:space="preserve">(Theo phương pháp trực tiếp) </t>
  </si>
  <si>
    <t>Đơn vị tính: VND</t>
  </si>
  <si>
    <t>Mã 
số</t>
  </si>
  <si>
    <t>Lũy kế từ đầu năm đến cuối quý này (Năm nay)</t>
  </si>
  <si>
    <t>Lũy kế từ đầu năm đến cuối quý này (Năm trước)</t>
  </si>
  <si>
    <t>5</t>
  </si>
  <si>
    <t>I. Lưu chuyển tiền từ hoạt động kinh doanh</t>
  </si>
  <si>
    <t>1. Tiền thu từ hoạt động kinh doanh</t>
  </si>
  <si>
    <t>2. Tiền chi hoạt động kinh doanh</t>
  </si>
  <si>
    <t>02</t>
  </si>
  <si>
    <t>3. Tiền chi nộp Quỹ hỗ trợ thanh toán</t>
  </si>
  <si>
    <t>05</t>
  </si>
  <si>
    <t>4. Tiền thu giao dịch chứng khoán khách hàng</t>
  </si>
  <si>
    <t>06</t>
  </si>
  <si>
    <t>5. Tiền chi trả giao dịch chứng khoán khách hàng</t>
  </si>
  <si>
    <t>07</t>
  </si>
  <si>
    <t>6. Tiền thu bán chứng khoán phát hành</t>
  </si>
  <si>
    <t>08</t>
  </si>
  <si>
    <t>7. Tiền chi trả tổ chức phát hành chứng khoán</t>
  </si>
  <si>
    <t>09</t>
  </si>
  <si>
    <t>8. Tiền chi trả cho người cung cấp hàng hóa và dịch vụ</t>
  </si>
  <si>
    <t>9. Tiền chi trả cho người lao động</t>
  </si>
  <si>
    <t>10. Tiền chi trả lãi vay</t>
  </si>
  <si>
    <t>12</t>
  </si>
  <si>
    <t>11. Tiền chi nộp thuế thu nhập doanh nghiệp</t>
  </si>
  <si>
    <t>13</t>
  </si>
  <si>
    <t>12. Tiền thu khác</t>
  </si>
  <si>
    <t>14</t>
  </si>
  <si>
    <t>13. Tiền chi khác</t>
  </si>
  <si>
    <t>15</t>
  </si>
  <si>
    <t>Lưu chuyển tiền thuần từ hoạt động kinh doanh</t>
  </si>
  <si>
    <t>II. Lưu chuyển tiền từ hoạt động đầu tư</t>
  </si>
  <si>
    <t>1.Tiền chi để mua sắm, xây dựng TSCĐ và các tài sản dài hạn khác</t>
  </si>
  <si>
    <t>21</t>
  </si>
  <si>
    <t>2.Tiền thu từ thanh lý, nhượng bán TSCĐ và các tài sản dài hạn khác</t>
  </si>
  <si>
    <t>22</t>
  </si>
  <si>
    <t>3.Tiền chi cho vay, mua các công cụ nợ của đơn vị khác</t>
  </si>
  <si>
    <t>23</t>
  </si>
  <si>
    <t>4.Tiền thu hồi cho vay, bán lại các công cụ nợ của đơn vị khác</t>
  </si>
  <si>
    <t>24</t>
  </si>
  <si>
    <t>5.Tiền chi đầu tư góp vốn vào đơn vị khác</t>
  </si>
  <si>
    <t>6.Tiền thu hồi đầu tư góp vốn vào đơn vị khác</t>
  </si>
  <si>
    <t>26</t>
  </si>
  <si>
    <t>7.Tiền thu lãi cho vay, cổ tức và lợi nhuận được chia</t>
  </si>
  <si>
    <t>27</t>
  </si>
  <si>
    <t>Lưu chuyển tiền thuần từ hoạt động đầu tư</t>
  </si>
  <si>
    <t>III. Lưu chuyển tiền từ hoạt động tài chính</t>
  </si>
  <si>
    <t>1.Tiền thu từ phát hành cổ phiếu, nhận vốn góp của chủ sở hữu</t>
  </si>
  <si>
    <t>2.Tiền chi trả vốn góp cho các chủ sở hữu, mua lại cổ phiếu của doanh nghiệp đã phát hành</t>
  </si>
  <si>
    <t>3.Tiền vay ngắn hạn, dài hạn nhận được</t>
  </si>
  <si>
    <t>33</t>
  </si>
  <si>
    <t>4.Tiền chi trả nợ gốc vay</t>
  </si>
  <si>
    <t>34</t>
  </si>
  <si>
    <t>5.Tiền chi trả nợ thuê tài chính</t>
  </si>
  <si>
    <t>35</t>
  </si>
  <si>
    <t>6. Cổ tức, lợi nhuận đã trả cho chủ sở hữu</t>
  </si>
  <si>
    <t>36</t>
  </si>
  <si>
    <t>Lưu chuyển tiền thuần từ hoạt động tài chính</t>
  </si>
  <si>
    <t xml:space="preserve">Lưu chuyển tiền thuần trong kỳ </t>
  </si>
  <si>
    <t>Tiền và tương đương tiền đầu kỳ</t>
  </si>
  <si>
    <t>Ảnh hưởng của thay đổi tỷ giá hối đoái quy đổi ngoại tệ</t>
  </si>
  <si>
    <t>61</t>
  </si>
  <si>
    <t xml:space="preserve">Tiền và tương đương tiền cuối kỳ </t>
  </si>
  <si>
    <t>VII.34</t>
  </si>
  <si>
    <t xml:space="preserve">       Người lập                                                         Kế toán trưởng                                        </t>
  </si>
  <si>
    <t xml:space="preserve"> Tổng Giám Đốc</t>
  </si>
  <si>
    <t xml:space="preserve">Huỳnh Thị Thanh Trà                                        Võ Thị Minh Ngân                                             </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</si>
</sst>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_(* #.##0_);_(* \(#.##0\);_(* &quot;-&quot;_);_(@_)"/>
    <numFmt numFmtId="183" formatCode="_(* #.##00_);_(* \(#.##00\);_(* &quot;-&quot;_);_(@_)"/>
    <numFmt numFmtId="184" formatCode="_(* #.##_);_(* \(#.##\);_(* &quot;-&quot;_);_(@_)"/>
    <numFmt numFmtId="185" formatCode="#.##0"/>
    <numFmt numFmtId="186" formatCode="_(* #,##0.0_);_(* \(#,##0.0\);_(* &quot;-&quot;??_);_(@_)"/>
    <numFmt numFmtId="187" formatCode="_(* #,##0_);_(* \(#,##0\);_(* &quot;-&quot;??_);_(@_)"/>
    <numFmt numFmtId="188" formatCode="_(* #,##0.000_);_(* \(#,##0.000\);_(* &quot;-&quot;??_);_(@_)"/>
    <numFmt numFmtId="189" formatCode="_(* #,##0.0000_);_(* \(#,##0.0000\);_(* &quot;-&quot;??_);_(@_)"/>
    <numFmt numFmtId="190" formatCode="_-* #,##0_-;\-* #,##0_-;_-* &quot;-&quot;??_-;_-@_-"/>
    <numFmt numFmtId="191" formatCode="#,##0;[Red]#,##0"/>
    <numFmt numFmtId="192" formatCode="dd/mm/yyyy;@"/>
    <numFmt numFmtId="193" formatCode="###,###,###,###,###"/>
    <numFmt numFmtId="194" formatCode="_(#,##0_);_(\(#,##0\);_(\ &quot;-&quot;_);_(@_)"/>
    <numFmt numFmtId="195" formatCode="#"/>
    <numFmt numFmtId="196" formatCode="#,##0;[Red]\(#,##0\);"/>
  </numFmts>
  <fonts count="77">
    <font>
      <sz val="10"/>
      <name val="Arial"/>
      <family val="0"/>
    </font>
    <font>
      <b/>
      <sz val="11"/>
      <name val="Times New Roman"/>
      <family val="1"/>
    </font>
    <font>
      <sz val="11"/>
      <name val="Times New Roman"/>
      <family val="1"/>
    </font>
    <font>
      <sz val="8"/>
      <name val="Arial"/>
      <family val="2"/>
    </font>
    <font>
      <b/>
      <sz val="12"/>
      <name val="Times New Roman"/>
      <family val="1"/>
    </font>
    <font>
      <sz val="12"/>
      <name val="Times New Roman"/>
      <family val="1"/>
    </font>
    <font>
      <b/>
      <sz val="10"/>
      <name val="Times New Roman"/>
      <family val="1"/>
    </font>
    <font>
      <sz val="12"/>
      <color indexed="8"/>
      <name val="Times New Roman"/>
      <family val="1"/>
    </font>
    <font>
      <sz val="12"/>
      <color indexed="12"/>
      <name val="Times New Roman"/>
      <family val="1"/>
    </font>
    <font>
      <i/>
      <sz val="10"/>
      <name val="Times New Roman"/>
      <family val="1"/>
    </font>
    <font>
      <sz val="12"/>
      <name val="VNI-Times"/>
      <family val="0"/>
    </font>
    <font>
      <b/>
      <sz val="11.5"/>
      <name val="Times New Roman"/>
      <family val="1"/>
    </font>
    <font>
      <sz val="11.5"/>
      <name val="Times New Roman"/>
      <family val="1"/>
    </font>
    <font>
      <i/>
      <sz val="12"/>
      <name val="Times New Roman"/>
      <family val="1"/>
    </font>
    <font>
      <sz val="10.5"/>
      <name val="Times New Roman"/>
      <family val="1"/>
    </font>
    <font>
      <b/>
      <sz val="18"/>
      <name val="Times New Roman"/>
      <family val="1"/>
    </font>
    <font>
      <sz val="9"/>
      <name val="Times New Roman"/>
      <family val="1"/>
    </font>
    <font>
      <b/>
      <sz val="12"/>
      <color indexed="10"/>
      <name val="Times New Roman"/>
      <family val="1"/>
    </font>
    <font>
      <u val="single"/>
      <sz val="10"/>
      <color indexed="12"/>
      <name val="Arial"/>
      <family val="2"/>
    </font>
    <font>
      <u val="single"/>
      <sz val="10"/>
      <color indexed="36"/>
      <name val="Arial"/>
      <family val="2"/>
    </font>
    <font>
      <b/>
      <sz val="12"/>
      <color indexed="12"/>
      <name val="Times New Roman"/>
      <family val="1"/>
    </font>
    <font>
      <i/>
      <sz val="12"/>
      <color indexed="12"/>
      <name val="Times New Roman"/>
      <family val="1"/>
    </font>
    <font>
      <b/>
      <sz val="10.5"/>
      <name val="Times New Roman"/>
      <family val="1"/>
    </font>
    <font>
      <sz val="12"/>
      <color indexed="10"/>
      <name val="Times New Roman"/>
      <family val="1"/>
    </font>
    <font>
      <sz val="12"/>
      <color indexed="30"/>
      <name val="Times New Roman"/>
      <family val="1"/>
    </font>
    <font>
      <sz val="10"/>
      <name val="Microsoft Sans Serif"/>
      <family val="2"/>
    </font>
    <font>
      <sz val="10"/>
      <name val="Times New Roman"/>
      <family val="1"/>
    </font>
    <font>
      <sz val="10.5"/>
      <name val=".VnArial"/>
      <family val="2"/>
    </font>
    <font>
      <b/>
      <sz val="17"/>
      <name val="Times New Roman"/>
      <family val="1"/>
    </font>
    <font>
      <i/>
      <sz val="10.5"/>
      <name val="Times New Roman"/>
      <family val="1"/>
    </font>
    <font>
      <b/>
      <sz val="15"/>
      <name val="Times New Roman"/>
      <family val="1"/>
    </font>
    <font>
      <sz val="10"/>
      <name val=".VnArial"/>
      <family val="2"/>
    </font>
    <font>
      <b/>
      <sz val="10"/>
      <name val="Arial"/>
      <family val="2"/>
    </font>
    <font>
      <i/>
      <sz val="11"/>
      <name val="Times New Roman"/>
      <family val="1"/>
    </font>
    <font>
      <b/>
      <i/>
      <sz val="9"/>
      <name val="Times New Roman"/>
      <family val="1"/>
    </font>
    <font>
      <i/>
      <sz val="9"/>
      <name val="Times New Roman"/>
      <family val="1"/>
    </font>
    <font>
      <b/>
      <sz val="14"/>
      <name val="Times New Roman"/>
      <family val="1"/>
    </font>
    <font>
      <b/>
      <i/>
      <sz val="12"/>
      <name val="Times New Roman"/>
      <family val="1"/>
    </font>
    <font>
      <i/>
      <sz val="14"/>
      <name val="Times New Roman"/>
      <family val="1"/>
    </font>
    <font>
      <b/>
      <i/>
      <sz val="11"/>
      <name val="Times New Roman"/>
      <family val="1"/>
    </font>
    <font>
      <i/>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b/>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color indexed="63"/>
      </bottom>
    </border>
    <border>
      <left style="thin"/>
      <right style="thin"/>
      <top style="hair"/>
      <bottom style="thin"/>
    </border>
    <border>
      <left style="thin"/>
      <right style="thin"/>
      <top style="hair"/>
      <bottom style="hair"/>
    </border>
    <border>
      <left style="thin"/>
      <right style="thin"/>
      <top>
        <color indexed="63"/>
      </top>
      <bottom style="hair"/>
    </border>
    <border>
      <left style="thin"/>
      <right style="thin"/>
      <top style="thin"/>
      <bottom style="hair"/>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hair"/>
      <bottom style="hair"/>
    </border>
    <border>
      <left style="thin"/>
      <right>
        <color indexed="63"/>
      </right>
      <top style="hair"/>
      <bottom style="hair"/>
    </border>
    <border>
      <left style="thin"/>
      <right>
        <color indexed="63"/>
      </right>
      <top style="thin"/>
      <bottom style="thin"/>
    </border>
    <border>
      <left>
        <color indexed="63"/>
      </left>
      <right>
        <color indexed="63"/>
      </right>
      <top style="hair"/>
      <bottom style="hair"/>
    </border>
    <border>
      <left style="thin"/>
      <right>
        <color indexed="63"/>
      </right>
      <top style="hair"/>
      <bottom style="thin"/>
    </border>
    <border>
      <left>
        <color indexed="63"/>
      </left>
      <right style="thin"/>
      <top style="hair"/>
      <bottom style="thin"/>
    </border>
    <border>
      <left style="thin"/>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1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19"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18"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25" fillId="0" borderId="0">
      <alignment vertical="top"/>
      <protection/>
    </xf>
    <xf numFmtId="0" fontId="25" fillId="0" borderId="0">
      <alignment vertical="top"/>
      <protection/>
    </xf>
    <xf numFmtId="0" fontId="25" fillId="0" borderId="0">
      <alignment vertical="top"/>
      <protection/>
    </xf>
    <xf numFmtId="0" fontId="25" fillId="0" borderId="0">
      <alignment vertical="top"/>
      <protection/>
    </xf>
    <xf numFmtId="0" fontId="25" fillId="0" borderId="0">
      <alignment vertical="top"/>
      <protection/>
    </xf>
    <xf numFmtId="0" fontId="25" fillId="0" borderId="0">
      <alignment vertical="top"/>
      <protection/>
    </xf>
    <xf numFmtId="0" fontId="25" fillId="0" borderId="0">
      <alignment vertical="top"/>
      <protection/>
    </xf>
    <xf numFmtId="0" fontId="25" fillId="0" borderId="0">
      <alignment vertical="top"/>
      <protection/>
    </xf>
    <xf numFmtId="0" fontId="25" fillId="0" borderId="0">
      <alignment vertical="top"/>
      <protection/>
    </xf>
    <xf numFmtId="0" fontId="25" fillId="0" borderId="0">
      <alignment vertical="top"/>
      <protection/>
    </xf>
    <xf numFmtId="0" fontId="25" fillId="0" borderId="0">
      <alignment vertical="top"/>
      <protection/>
    </xf>
    <xf numFmtId="0" fontId="0" fillId="0" borderId="0">
      <alignment/>
      <protection/>
    </xf>
    <xf numFmtId="0" fontId="25" fillId="0" borderId="0">
      <alignment vertical="top"/>
      <protection/>
    </xf>
    <xf numFmtId="0" fontId="25" fillId="0" borderId="0">
      <alignment vertical="top"/>
      <protection/>
    </xf>
    <xf numFmtId="0" fontId="25" fillId="0" borderId="0">
      <alignment vertical="top"/>
      <protection/>
    </xf>
    <xf numFmtId="0" fontId="25" fillId="0" borderId="0">
      <alignment vertical="top"/>
      <protection/>
    </xf>
    <xf numFmtId="0" fontId="25" fillId="0" borderId="0">
      <alignment vertical="top"/>
      <protection/>
    </xf>
    <xf numFmtId="0" fontId="25" fillId="0" borderId="0">
      <alignment vertical="top"/>
      <protection/>
    </xf>
    <xf numFmtId="0" fontId="25" fillId="0" borderId="0">
      <alignment vertical="top"/>
      <protection/>
    </xf>
    <xf numFmtId="0" fontId="25" fillId="0" borderId="0">
      <alignment vertical="top"/>
      <protection/>
    </xf>
    <xf numFmtId="0" fontId="25" fillId="0" borderId="0">
      <alignment vertical="top"/>
      <protection/>
    </xf>
    <xf numFmtId="0" fontId="25" fillId="0" borderId="0">
      <alignment vertical="top"/>
      <protection/>
    </xf>
    <xf numFmtId="0" fontId="25" fillId="0" borderId="0">
      <alignment vertical="top"/>
      <protection/>
    </xf>
    <xf numFmtId="0" fontId="25" fillId="0" borderId="0">
      <alignment vertical="top"/>
      <protection/>
    </xf>
    <xf numFmtId="0" fontId="0" fillId="0" borderId="0">
      <alignment/>
      <protection/>
    </xf>
    <xf numFmtId="0" fontId="25" fillId="0" borderId="0">
      <alignment vertical="top"/>
      <protection/>
    </xf>
    <xf numFmtId="0" fontId="25" fillId="0" borderId="0">
      <alignment vertical="top"/>
      <protection/>
    </xf>
    <xf numFmtId="0" fontId="25" fillId="0" borderId="0">
      <alignment vertical="top"/>
      <protection/>
    </xf>
    <xf numFmtId="0" fontId="0" fillId="32" borderId="7" applyNumberFormat="0" applyFont="0" applyAlignment="0" applyProtection="0"/>
    <xf numFmtId="0" fontId="58" fillId="32" borderId="7" applyNumberFormat="0" applyFont="0" applyAlignment="0" applyProtection="0"/>
    <xf numFmtId="0" fontId="58" fillId="32" borderId="7" applyNumberFormat="0" applyFont="0" applyAlignment="0" applyProtection="0"/>
    <xf numFmtId="0" fontId="58" fillId="32" borderId="7" applyNumberFormat="0" applyFont="0" applyAlignment="0" applyProtection="0"/>
    <xf numFmtId="0" fontId="58" fillId="32" borderId="7" applyNumberFormat="0" applyFont="0" applyAlignment="0" applyProtection="0"/>
    <xf numFmtId="0" fontId="58" fillId="32" borderId="7" applyNumberFormat="0" applyFont="0" applyAlignment="0" applyProtection="0"/>
    <xf numFmtId="0" fontId="58" fillId="32" borderId="7" applyNumberFormat="0" applyFont="0" applyAlignment="0" applyProtection="0"/>
    <xf numFmtId="0" fontId="58" fillId="32" borderId="7" applyNumberFormat="0" applyFont="0" applyAlignment="0" applyProtection="0"/>
    <xf numFmtId="0" fontId="58" fillId="32" borderId="7" applyNumberFormat="0" applyFont="0" applyAlignment="0" applyProtection="0"/>
    <xf numFmtId="0" fontId="58" fillId="32" borderId="7" applyNumberFormat="0" applyFont="0" applyAlignment="0" applyProtection="0"/>
    <xf numFmtId="0" fontId="58" fillId="32" borderId="7" applyNumberFormat="0" applyFont="0" applyAlignment="0" applyProtection="0"/>
    <xf numFmtId="0" fontId="58" fillId="32" borderId="7" applyNumberFormat="0" applyFont="0" applyAlignment="0" applyProtection="0"/>
    <xf numFmtId="0" fontId="58" fillId="32" borderId="7" applyNumberFormat="0" applyFont="0" applyAlignment="0" applyProtection="0"/>
    <xf numFmtId="0" fontId="58" fillId="32" borderId="7" applyNumberFormat="0" applyFont="0" applyAlignment="0" applyProtection="0"/>
    <xf numFmtId="0" fontId="58" fillId="32" borderId="7" applyNumberFormat="0" applyFont="0" applyAlignment="0" applyProtection="0"/>
    <xf numFmtId="0" fontId="58" fillId="32" borderId="7" applyNumberFormat="0" applyFont="0" applyAlignment="0" applyProtection="0"/>
    <xf numFmtId="0" fontId="58" fillId="32" borderId="7" applyNumberFormat="0" applyFont="0" applyAlignment="0" applyProtection="0"/>
    <xf numFmtId="0" fontId="58" fillId="32" borderId="7" applyNumberFormat="0" applyFont="0" applyAlignment="0" applyProtection="0"/>
    <xf numFmtId="0" fontId="58" fillId="32" borderId="7" applyNumberFormat="0" applyFont="0" applyAlignment="0" applyProtection="0"/>
    <xf numFmtId="0" fontId="58" fillId="32" borderId="7" applyNumberFormat="0" applyFont="0" applyAlignment="0" applyProtection="0"/>
    <xf numFmtId="0" fontId="58" fillId="32" borderId="7" applyNumberFormat="0" applyFont="0" applyAlignment="0" applyProtection="0"/>
    <xf numFmtId="0" fontId="58" fillId="32" borderId="7" applyNumberFormat="0" applyFont="0" applyAlignment="0" applyProtection="0"/>
    <xf numFmtId="0" fontId="58" fillId="32" borderId="7" applyNumberFormat="0" applyFont="0" applyAlignment="0" applyProtection="0"/>
    <xf numFmtId="0" fontId="58" fillId="32" borderId="7" applyNumberFormat="0" applyFont="0" applyAlignment="0" applyProtection="0"/>
    <xf numFmtId="0" fontId="58" fillId="32" borderId="7" applyNumberFormat="0" applyFont="0" applyAlignment="0" applyProtection="0"/>
    <xf numFmtId="0" fontId="58" fillId="32" borderId="7" applyNumberFormat="0" applyFont="0" applyAlignment="0" applyProtection="0"/>
    <xf numFmtId="0" fontId="58"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431">
    <xf numFmtId="0" fontId="0" fillId="0" borderId="0" xfId="0" applyAlignment="1">
      <alignment/>
    </xf>
    <xf numFmtId="0" fontId="2" fillId="0" borderId="0" xfId="0" applyFont="1" applyAlignment="1">
      <alignment/>
    </xf>
    <xf numFmtId="0" fontId="1" fillId="0" borderId="0" xfId="0" applyFont="1" applyAlignment="1">
      <alignment/>
    </xf>
    <xf numFmtId="49" fontId="4" fillId="0" borderId="0" xfId="0" applyNumberFormat="1" applyFont="1" applyAlignment="1">
      <alignment horizontal="left" vertical="center" wrapText="1"/>
    </xf>
    <xf numFmtId="0" fontId="4" fillId="0" borderId="0" xfId="0" applyFont="1" applyAlignment="1">
      <alignment/>
    </xf>
    <xf numFmtId="0" fontId="5" fillId="0" borderId="0" xfId="0" applyFont="1" applyAlignment="1">
      <alignment/>
    </xf>
    <xf numFmtId="49" fontId="5" fillId="0" borderId="0" xfId="0" applyNumberFormat="1" applyFont="1" applyAlignment="1">
      <alignment/>
    </xf>
    <xf numFmtId="49" fontId="4" fillId="0" borderId="0" xfId="0" applyNumberFormat="1" applyFont="1" applyAlignment="1">
      <alignment/>
    </xf>
    <xf numFmtId="49" fontId="5" fillId="0" borderId="0" xfId="0" applyNumberFormat="1" applyFont="1" applyAlignment="1">
      <alignment horizontal="left" vertical="center" wrapText="1"/>
    </xf>
    <xf numFmtId="0" fontId="5" fillId="0" borderId="0" xfId="0" applyFont="1" applyAlignment="1">
      <alignment horizontal="left"/>
    </xf>
    <xf numFmtId="49" fontId="5" fillId="0" borderId="0" xfId="0" applyNumberFormat="1" applyFont="1" applyAlignment="1">
      <alignment horizontal="left"/>
    </xf>
    <xf numFmtId="0" fontId="9" fillId="0" borderId="0" xfId="0" applyFont="1" applyAlignment="1">
      <alignment horizontal="center" vertical="center"/>
    </xf>
    <xf numFmtId="49" fontId="4" fillId="0" borderId="0" xfId="0" applyNumberFormat="1" applyFont="1" applyAlignment="1">
      <alignment vertical="center"/>
    </xf>
    <xf numFmtId="49" fontId="6" fillId="0" borderId="0" xfId="0" applyNumberFormat="1" applyFont="1" applyAlignment="1">
      <alignment vertical="center"/>
    </xf>
    <xf numFmtId="49" fontId="4" fillId="0" borderId="0" xfId="0" applyNumberFormat="1" applyFont="1" applyAlignment="1">
      <alignment horizontal="left"/>
    </xf>
    <xf numFmtId="49" fontId="8" fillId="0" borderId="0" xfId="0" applyNumberFormat="1" applyFont="1" applyAlignment="1">
      <alignment horizontal="left" vertical="center" wrapText="1"/>
    </xf>
    <xf numFmtId="49" fontId="7" fillId="0" borderId="0" xfId="0" applyNumberFormat="1" applyFont="1" applyBorder="1" applyAlignment="1">
      <alignment horizontal="left" vertical="center" wrapText="1"/>
    </xf>
    <xf numFmtId="49" fontId="7" fillId="0" borderId="0" xfId="0" applyNumberFormat="1" applyFont="1" applyAlignment="1">
      <alignment horizontal="left" vertical="center" wrapText="1"/>
    </xf>
    <xf numFmtId="49" fontId="8" fillId="0" borderId="0" xfId="0" applyNumberFormat="1" applyFont="1" applyAlignment="1">
      <alignment/>
    </xf>
    <xf numFmtId="49" fontId="4" fillId="0" borderId="0" xfId="0" applyNumberFormat="1" applyFont="1" applyAlignment="1">
      <alignment horizontal="center" vertical="center" wrapText="1"/>
    </xf>
    <xf numFmtId="0" fontId="4" fillId="0" borderId="0" xfId="0" applyFont="1" applyAlignment="1">
      <alignment horizontal="center" vertical="center" wrapText="1"/>
    </xf>
    <xf numFmtId="49" fontId="5" fillId="0" borderId="0" xfId="0" applyNumberFormat="1" applyFont="1" applyAlignment="1">
      <alignment horizontal="left" indent="2"/>
    </xf>
    <xf numFmtId="0" fontId="5" fillId="0" borderId="0" xfId="0" applyFont="1" applyAlignment="1">
      <alignment vertical="center"/>
    </xf>
    <xf numFmtId="0" fontId="4" fillId="0" borderId="10" xfId="0" applyFont="1" applyBorder="1" applyAlignment="1">
      <alignment horizontal="center" vertical="center" wrapText="1"/>
    </xf>
    <xf numFmtId="187" fontId="5" fillId="0" borderId="0" xfId="42" applyNumberFormat="1" applyFont="1" applyAlignment="1">
      <alignment/>
    </xf>
    <xf numFmtId="3" fontId="12" fillId="0" borderId="11" xfId="0" applyNumberFormat="1" applyFont="1" applyFill="1" applyBorder="1" applyAlignment="1">
      <alignment horizontal="right" vertical="center"/>
    </xf>
    <xf numFmtId="43" fontId="12" fillId="0" borderId="11" xfId="0" applyNumberFormat="1" applyFont="1" applyFill="1" applyBorder="1" applyAlignment="1">
      <alignment horizontal="right" vertical="center"/>
    </xf>
    <xf numFmtId="3" fontId="12" fillId="0" borderId="12" xfId="0" applyNumberFormat="1" applyFont="1" applyFill="1" applyBorder="1" applyAlignment="1">
      <alignment horizontal="right" vertical="center"/>
    </xf>
    <xf numFmtId="187" fontId="4" fillId="0" borderId="10" xfId="42" applyNumberFormat="1" applyFont="1" applyBorder="1" applyAlignment="1">
      <alignment horizontal="center" vertical="center" wrapText="1"/>
    </xf>
    <xf numFmtId="0" fontId="5" fillId="0" borderId="10" xfId="0" applyFont="1" applyBorder="1" applyAlignment="1">
      <alignment horizontal="center"/>
    </xf>
    <xf numFmtId="3" fontId="5" fillId="0" borderId="0" xfId="0" applyNumberFormat="1" applyFont="1" applyAlignment="1">
      <alignment/>
    </xf>
    <xf numFmtId="49" fontId="4" fillId="0" borderId="0" xfId="0" applyNumberFormat="1" applyFont="1" applyAlignment="1">
      <alignment/>
    </xf>
    <xf numFmtId="0" fontId="4" fillId="0" borderId="0" xfId="0" applyFont="1" applyAlignment="1">
      <alignment horizontal="center"/>
    </xf>
    <xf numFmtId="0" fontId="5" fillId="0" borderId="0" xfId="0" applyFont="1" applyAlignment="1">
      <alignment/>
    </xf>
    <xf numFmtId="49" fontId="5" fillId="0" borderId="0" xfId="0" applyNumberFormat="1" applyFont="1" applyAlignment="1">
      <alignment/>
    </xf>
    <xf numFmtId="43" fontId="5" fillId="0" borderId="0" xfId="0" applyNumberFormat="1" applyFont="1" applyAlignment="1">
      <alignment horizontal="right"/>
    </xf>
    <xf numFmtId="0" fontId="5" fillId="0" borderId="0" xfId="0" applyFont="1" applyAlignment="1">
      <alignment horizontal="center"/>
    </xf>
    <xf numFmtId="3" fontId="5" fillId="0" borderId="0" xfId="0" applyNumberFormat="1" applyFont="1" applyAlignment="1">
      <alignment/>
    </xf>
    <xf numFmtId="3" fontId="4" fillId="0" borderId="0" xfId="0" applyNumberFormat="1" applyFont="1" applyFill="1" applyAlignment="1">
      <alignment/>
    </xf>
    <xf numFmtId="0" fontId="4" fillId="0" borderId="0" xfId="0" applyFont="1" applyFill="1" applyAlignment="1">
      <alignment/>
    </xf>
    <xf numFmtId="0" fontId="4" fillId="0" borderId="0" xfId="0" applyFont="1" applyFill="1" applyAlignment="1">
      <alignment/>
    </xf>
    <xf numFmtId="43" fontId="5" fillId="0" borderId="0" xfId="0" applyNumberFormat="1" applyFont="1" applyAlignment="1">
      <alignment vertical="center"/>
    </xf>
    <xf numFmtId="49" fontId="5" fillId="0" borderId="0" xfId="0" applyNumberFormat="1" applyFont="1" applyAlignment="1">
      <alignment vertical="center" wrapText="1"/>
    </xf>
    <xf numFmtId="49" fontId="8" fillId="0" borderId="0" xfId="0" applyNumberFormat="1" applyFont="1" applyAlignment="1">
      <alignment vertical="center" wrapText="1"/>
    </xf>
    <xf numFmtId="43" fontId="5" fillId="0" borderId="0" xfId="0" applyNumberFormat="1" applyFont="1" applyBorder="1" applyAlignment="1">
      <alignment/>
    </xf>
    <xf numFmtId="43" fontId="5" fillId="0" borderId="0" xfId="0" applyNumberFormat="1" applyFont="1" applyAlignment="1">
      <alignment/>
    </xf>
    <xf numFmtId="187" fontId="5" fillId="0" borderId="0" xfId="0" applyNumberFormat="1" applyFont="1" applyAlignment="1">
      <alignment/>
    </xf>
    <xf numFmtId="3" fontId="5" fillId="0" borderId="0" xfId="0" applyNumberFormat="1" applyFont="1" applyAlignment="1">
      <alignment vertical="center"/>
    </xf>
    <xf numFmtId="187" fontId="12" fillId="0" borderId="0" xfId="42" applyNumberFormat="1" applyFont="1" applyFill="1" applyAlignment="1">
      <alignment/>
    </xf>
    <xf numFmtId="187" fontId="5" fillId="0" borderId="0" xfId="0" applyNumberFormat="1" applyFont="1" applyAlignment="1">
      <alignment horizontal="right"/>
    </xf>
    <xf numFmtId="49" fontId="12" fillId="0" borderId="13" xfId="0" applyNumberFormat="1" applyFont="1" applyFill="1" applyBorder="1" applyAlignment="1">
      <alignment vertical="center"/>
    </xf>
    <xf numFmtId="3" fontId="12" fillId="0" borderId="13" xfId="0" applyNumberFormat="1" applyFont="1" applyFill="1" applyBorder="1" applyAlignment="1">
      <alignment vertical="center"/>
    </xf>
    <xf numFmtId="187" fontId="12" fillId="0" borderId="0" xfId="42" applyNumberFormat="1" applyFont="1" applyFill="1" applyAlignment="1">
      <alignment vertical="center"/>
    </xf>
    <xf numFmtId="0" fontId="12" fillId="0" borderId="0" xfId="0" applyFont="1" applyFill="1" applyAlignment="1">
      <alignment vertical="center"/>
    </xf>
    <xf numFmtId="49" fontId="12" fillId="0" borderId="13" xfId="0" applyNumberFormat="1" applyFont="1" applyFill="1" applyBorder="1" applyAlignment="1">
      <alignment/>
    </xf>
    <xf numFmtId="0" fontId="12" fillId="0" borderId="13" xfId="0" applyFont="1" applyFill="1" applyBorder="1" applyAlignment="1">
      <alignment/>
    </xf>
    <xf numFmtId="0" fontId="12" fillId="0" borderId="0" xfId="0" applyFont="1" applyFill="1" applyAlignment="1">
      <alignment/>
    </xf>
    <xf numFmtId="0" fontId="5" fillId="0" borderId="0" xfId="0" applyFont="1" applyFill="1" applyAlignment="1">
      <alignment/>
    </xf>
    <xf numFmtId="41" fontId="14" fillId="0" borderId="0" xfId="0" applyNumberFormat="1" applyFont="1" applyBorder="1" applyAlignment="1">
      <alignment vertical="center"/>
    </xf>
    <xf numFmtId="3" fontId="5" fillId="0" borderId="0" xfId="0" applyNumberFormat="1" applyFont="1" applyBorder="1" applyAlignment="1">
      <alignment vertical="center"/>
    </xf>
    <xf numFmtId="0" fontId="5" fillId="0" borderId="0" xfId="0" applyFont="1" applyAlignment="1">
      <alignment horizontal="left" vertical="center"/>
    </xf>
    <xf numFmtId="49" fontId="4" fillId="0" borderId="0" xfId="0" applyNumberFormat="1" applyFont="1" applyAlignment="1">
      <alignment horizontal="left" vertical="center"/>
    </xf>
    <xf numFmtId="49" fontId="5" fillId="0" borderId="0" xfId="0" applyNumberFormat="1" applyFont="1" applyAlignment="1">
      <alignment horizontal="left" vertical="center"/>
    </xf>
    <xf numFmtId="187" fontId="12" fillId="0" borderId="0" xfId="0" applyNumberFormat="1" applyFont="1" applyFill="1" applyAlignment="1">
      <alignment vertical="center"/>
    </xf>
    <xf numFmtId="3" fontId="16" fillId="0" borderId="0" xfId="0" applyNumberFormat="1" applyFont="1" applyFill="1" applyBorder="1" applyAlignment="1">
      <alignment horizontal="right" vertical="center"/>
    </xf>
    <xf numFmtId="0" fontId="5" fillId="0" borderId="0" xfId="0" applyFont="1" applyBorder="1" applyAlignment="1">
      <alignment/>
    </xf>
    <xf numFmtId="187" fontId="5" fillId="0" borderId="0" xfId="42" applyNumberFormat="1" applyFont="1" applyFill="1" applyAlignment="1">
      <alignment/>
    </xf>
    <xf numFmtId="0" fontId="5" fillId="0" borderId="0" xfId="0" applyFont="1" applyFill="1" applyAlignment="1">
      <alignment vertical="center"/>
    </xf>
    <xf numFmtId="49" fontId="5" fillId="0" borderId="13" xfId="0" applyNumberFormat="1" applyFont="1" applyFill="1" applyBorder="1" applyAlignment="1">
      <alignment vertical="center" wrapText="1"/>
    </xf>
    <xf numFmtId="0" fontId="4" fillId="0" borderId="0" xfId="0" applyFont="1" applyFill="1" applyAlignment="1">
      <alignment vertical="center"/>
    </xf>
    <xf numFmtId="0" fontId="4" fillId="0" borderId="0" xfId="0" applyFont="1" applyFill="1" applyAlignment="1">
      <alignment horizontal="center" vertical="center"/>
    </xf>
    <xf numFmtId="187" fontId="5" fillId="0" borderId="0" xfId="42" applyNumberFormat="1" applyFont="1" applyFill="1" applyBorder="1" applyAlignment="1">
      <alignment/>
    </xf>
    <xf numFmtId="187" fontId="5" fillId="0" borderId="0" xfId="42" applyNumberFormat="1" applyFont="1" applyFill="1" applyAlignment="1">
      <alignment/>
    </xf>
    <xf numFmtId="0" fontId="11" fillId="0" borderId="0" xfId="0" applyFont="1" applyFill="1" applyAlignment="1">
      <alignment vertical="center"/>
    </xf>
    <xf numFmtId="0" fontId="11" fillId="0" borderId="10" xfId="0" applyFont="1" applyFill="1" applyBorder="1" applyAlignment="1">
      <alignment horizontal="center" vertical="center" wrapText="1"/>
    </xf>
    <xf numFmtId="0" fontId="11" fillId="0" borderId="14" xfId="0" applyFont="1" applyFill="1" applyBorder="1" applyAlignment="1">
      <alignment vertical="center"/>
    </xf>
    <xf numFmtId="0" fontId="12" fillId="0" borderId="15" xfId="0" applyFont="1" applyFill="1" applyBorder="1" applyAlignment="1">
      <alignment vertical="center"/>
    </xf>
    <xf numFmtId="0" fontId="12" fillId="0" borderId="14" xfId="0" applyFont="1" applyFill="1" applyBorder="1" applyAlignment="1">
      <alignment vertical="center"/>
    </xf>
    <xf numFmtId="0" fontId="12" fillId="0" borderId="13" xfId="0" applyFont="1" applyFill="1" applyBorder="1" applyAlignment="1">
      <alignment vertical="center"/>
    </xf>
    <xf numFmtId="187" fontId="12" fillId="0" borderId="13" xfId="42" applyNumberFormat="1" applyFont="1" applyFill="1" applyBorder="1" applyAlignment="1">
      <alignment vertical="center"/>
    </xf>
    <xf numFmtId="0" fontId="11" fillId="0" borderId="13" xfId="0" applyFont="1" applyFill="1" applyBorder="1" applyAlignment="1">
      <alignment vertical="center"/>
    </xf>
    <xf numFmtId="3" fontId="12" fillId="0" borderId="0" xfId="0" applyNumberFormat="1" applyFont="1" applyFill="1" applyAlignment="1">
      <alignment vertical="center"/>
    </xf>
    <xf numFmtId="49" fontId="12" fillId="0" borderId="12" xfId="0" applyNumberFormat="1" applyFont="1" applyFill="1" applyBorder="1" applyAlignment="1">
      <alignment vertical="center"/>
    </xf>
    <xf numFmtId="3" fontId="12" fillId="0" borderId="12" xfId="0" applyNumberFormat="1" applyFont="1" applyFill="1" applyBorder="1" applyAlignment="1">
      <alignment vertical="center"/>
    </xf>
    <xf numFmtId="0" fontId="11" fillId="0" borderId="0" xfId="0" applyFont="1" applyFill="1" applyAlignment="1">
      <alignment/>
    </xf>
    <xf numFmtId="0" fontId="11" fillId="0" borderId="15" xfId="0" applyFont="1" applyFill="1" applyBorder="1" applyAlignment="1">
      <alignment horizontal="center" vertical="center" wrapText="1"/>
    </xf>
    <xf numFmtId="0" fontId="11" fillId="0" borderId="13" xfId="0" applyFont="1" applyFill="1" applyBorder="1" applyAlignment="1">
      <alignment/>
    </xf>
    <xf numFmtId="49" fontId="12" fillId="0" borderId="12" xfId="0" applyNumberFormat="1" applyFont="1" applyFill="1" applyBorder="1" applyAlignment="1">
      <alignment/>
    </xf>
    <xf numFmtId="0" fontId="12" fillId="0" borderId="12" xfId="0" applyFont="1" applyFill="1" applyBorder="1" applyAlignment="1">
      <alignment/>
    </xf>
    <xf numFmtId="49" fontId="12" fillId="0" borderId="0" xfId="0" applyNumberFormat="1" applyFont="1" applyFill="1" applyBorder="1" applyAlignment="1">
      <alignment/>
    </xf>
    <xf numFmtId="0" fontId="12" fillId="0" borderId="0" xfId="0" applyFont="1" applyFill="1" applyBorder="1" applyAlignment="1">
      <alignment/>
    </xf>
    <xf numFmtId="187" fontId="16" fillId="0" borderId="0" xfId="42" applyNumberFormat="1" applyFont="1" applyFill="1" applyAlignment="1">
      <alignment/>
    </xf>
    <xf numFmtId="0" fontId="16" fillId="0" borderId="0" xfId="0" applyFont="1" applyFill="1" applyAlignment="1">
      <alignment/>
    </xf>
    <xf numFmtId="3" fontId="16" fillId="0" borderId="0" xfId="0" applyNumberFormat="1" applyFont="1" applyFill="1" applyAlignment="1">
      <alignment/>
    </xf>
    <xf numFmtId="0" fontId="12" fillId="0" borderId="0" xfId="0" applyFont="1" applyFill="1" applyBorder="1" applyAlignment="1">
      <alignment vertical="center"/>
    </xf>
    <xf numFmtId="0" fontId="11" fillId="0" borderId="0" xfId="0" applyFont="1" applyFill="1" applyBorder="1" applyAlignment="1">
      <alignment horizontal="center" vertical="center" wrapText="1"/>
    </xf>
    <xf numFmtId="187" fontId="12" fillId="0" borderId="0" xfId="42" applyNumberFormat="1" applyFont="1" applyFill="1" applyBorder="1" applyAlignment="1">
      <alignment vertical="center"/>
    </xf>
    <xf numFmtId="0" fontId="5" fillId="0" borderId="13" xfId="0" applyFont="1" applyFill="1" applyBorder="1" applyAlignment="1">
      <alignment vertical="center" wrapText="1"/>
    </xf>
    <xf numFmtId="0" fontId="5" fillId="0" borderId="13" xfId="0" applyFont="1" applyFill="1" applyBorder="1" applyAlignment="1">
      <alignment/>
    </xf>
    <xf numFmtId="0" fontId="5" fillId="0" borderId="15" xfId="0" applyFont="1" applyFill="1" applyBorder="1" applyAlignment="1">
      <alignment vertical="center" wrapText="1"/>
    </xf>
    <xf numFmtId="0" fontId="5" fillId="0" borderId="15" xfId="0" applyFont="1" applyFill="1" applyBorder="1" applyAlignment="1">
      <alignment/>
    </xf>
    <xf numFmtId="3" fontId="5" fillId="0" borderId="0" xfId="0" applyNumberFormat="1" applyFont="1" applyFill="1" applyAlignment="1">
      <alignment/>
    </xf>
    <xf numFmtId="49" fontId="13" fillId="0" borderId="13" xfId="0" applyNumberFormat="1" applyFont="1" applyBorder="1" applyAlignment="1">
      <alignment vertical="center" wrapText="1"/>
    </xf>
    <xf numFmtId="0" fontId="5" fillId="0" borderId="16" xfId="0" applyFont="1" applyBorder="1" applyAlignment="1">
      <alignment/>
    </xf>
    <xf numFmtId="0" fontId="13" fillId="0" borderId="13" xfId="0" applyFont="1" applyFill="1" applyBorder="1" applyAlignment="1">
      <alignment/>
    </xf>
    <xf numFmtId="0" fontId="13" fillId="0" borderId="0" xfId="0" applyFont="1" applyFill="1" applyAlignment="1">
      <alignment/>
    </xf>
    <xf numFmtId="3" fontId="5" fillId="0" borderId="13" xfId="0" applyNumberFormat="1" applyFont="1" applyFill="1" applyBorder="1" applyAlignment="1">
      <alignment/>
    </xf>
    <xf numFmtId="49" fontId="13" fillId="0" borderId="13" xfId="0" applyNumberFormat="1" applyFont="1" applyFill="1" applyBorder="1" applyAlignment="1">
      <alignment vertical="center" wrapText="1"/>
    </xf>
    <xf numFmtId="0" fontId="8" fillId="0" borderId="0" xfId="0" applyFont="1" applyFill="1" applyAlignment="1">
      <alignment/>
    </xf>
    <xf numFmtId="0" fontId="20" fillId="0" borderId="0" xfId="0" applyFont="1" applyFill="1" applyAlignment="1">
      <alignment/>
    </xf>
    <xf numFmtId="3" fontId="20" fillId="0" borderId="0" xfId="0" applyNumberFormat="1" applyFont="1" applyFill="1" applyAlignment="1">
      <alignment/>
    </xf>
    <xf numFmtId="0" fontId="8" fillId="0" borderId="0" xfId="0" applyFont="1" applyFill="1" applyAlignment="1">
      <alignment horizontal="left" indent="2"/>
    </xf>
    <xf numFmtId="3" fontId="8" fillId="0" borderId="0" xfId="0" applyNumberFormat="1" applyFont="1" applyFill="1" applyAlignment="1">
      <alignment/>
    </xf>
    <xf numFmtId="0" fontId="21" fillId="0" borderId="0" xfId="0" applyFont="1" applyFill="1" applyAlignment="1">
      <alignment horizontal="left" indent="4"/>
    </xf>
    <xf numFmtId="3" fontId="21" fillId="0" borderId="0" xfId="0" applyNumberFormat="1" applyFont="1" applyFill="1" applyAlignment="1">
      <alignment/>
    </xf>
    <xf numFmtId="0" fontId="21" fillId="0" borderId="0" xfId="0" applyFont="1" applyFill="1" applyBorder="1" applyAlignment="1">
      <alignment horizontal="left" indent="4"/>
    </xf>
    <xf numFmtId="0" fontId="20" fillId="0" borderId="0" xfId="0" applyFont="1" applyFill="1" applyBorder="1" applyAlignment="1">
      <alignment/>
    </xf>
    <xf numFmtId="0" fontId="20" fillId="0" borderId="0" xfId="0" applyFont="1" applyFill="1" applyBorder="1" applyAlignment="1">
      <alignment vertical="center" wrapText="1"/>
    </xf>
    <xf numFmtId="3" fontId="1" fillId="0" borderId="0" xfId="0" applyNumberFormat="1" applyFont="1" applyFill="1" applyBorder="1" applyAlignment="1">
      <alignment vertical="center"/>
    </xf>
    <xf numFmtId="3" fontId="4" fillId="0" borderId="0" xfId="0" applyNumberFormat="1" applyFont="1" applyAlignment="1">
      <alignment/>
    </xf>
    <xf numFmtId="0" fontId="5" fillId="0" borderId="0" xfId="0" applyFont="1" applyAlignment="1">
      <alignment wrapText="1"/>
    </xf>
    <xf numFmtId="0" fontId="24" fillId="0" borderId="0" xfId="0" applyFont="1" applyFill="1" applyAlignment="1">
      <alignment/>
    </xf>
    <xf numFmtId="0" fontId="22" fillId="0" borderId="13" xfId="0" applyFont="1" applyFill="1" applyBorder="1" applyAlignment="1">
      <alignment vertical="center" wrapText="1"/>
    </xf>
    <xf numFmtId="0" fontId="22" fillId="0" borderId="13" xfId="0" applyFont="1" applyFill="1" applyBorder="1" applyAlignment="1">
      <alignment horizontal="center" vertical="center"/>
    </xf>
    <xf numFmtId="3" fontId="22" fillId="0" borderId="13" xfId="0" applyNumberFormat="1" applyFont="1" applyFill="1" applyBorder="1" applyAlignment="1">
      <alignment vertical="center"/>
    </xf>
    <xf numFmtId="0" fontId="14" fillId="0" borderId="13" xfId="0" applyFont="1" applyFill="1" applyBorder="1" applyAlignment="1">
      <alignment vertical="center" wrapText="1"/>
    </xf>
    <xf numFmtId="0" fontId="14" fillId="0" borderId="13" xfId="0" applyFont="1" applyFill="1" applyBorder="1" applyAlignment="1">
      <alignment horizontal="center" vertical="center"/>
    </xf>
    <xf numFmtId="3" fontId="14" fillId="0" borderId="13" xfId="0" applyNumberFormat="1" applyFont="1" applyFill="1" applyBorder="1" applyAlignment="1">
      <alignment vertical="center"/>
    </xf>
    <xf numFmtId="41" fontId="14" fillId="0" borderId="13" xfId="0" applyNumberFormat="1" applyFont="1" applyFill="1" applyBorder="1" applyAlignment="1">
      <alignment vertical="center"/>
    </xf>
    <xf numFmtId="0" fontId="0" fillId="0" borderId="0" xfId="0" applyFill="1" applyAlignment="1">
      <alignment wrapText="1"/>
    </xf>
    <xf numFmtId="0" fontId="0" fillId="0" borderId="0" xfId="0" applyFill="1" applyAlignment="1">
      <alignment/>
    </xf>
    <xf numFmtId="49" fontId="14" fillId="0" borderId="13" xfId="0" applyNumberFormat="1" applyFont="1" applyFill="1" applyBorder="1" applyAlignment="1">
      <alignment vertical="center" wrapText="1"/>
    </xf>
    <xf numFmtId="187" fontId="14" fillId="0" borderId="13" xfId="42" applyNumberFormat="1" applyFont="1" applyFill="1" applyBorder="1" applyAlignment="1">
      <alignment vertical="center"/>
    </xf>
    <xf numFmtId="187" fontId="4" fillId="0" borderId="0" xfId="0" applyNumberFormat="1" applyFont="1" applyAlignment="1">
      <alignment horizontal="right"/>
    </xf>
    <xf numFmtId="37" fontId="14" fillId="0" borderId="0" xfId="87" applyNumberFormat="1" applyFont="1" applyBorder="1" applyAlignment="1">
      <alignment vertical="center"/>
      <protection/>
    </xf>
    <xf numFmtId="37" fontId="14" fillId="0" borderId="13" xfId="0" applyNumberFormat="1" applyFont="1" applyBorder="1" applyAlignment="1">
      <alignment vertical="center"/>
    </xf>
    <xf numFmtId="194" fontId="2" fillId="0" borderId="13" xfId="0" applyNumberFormat="1" applyFont="1" applyBorder="1" applyAlignment="1">
      <alignment vertical="center"/>
    </xf>
    <xf numFmtId="49" fontId="5" fillId="0" borderId="0" xfId="0" applyNumberFormat="1" applyFont="1" applyFill="1" applyAlignment="1">
      <alignment horizontal="left"/>
    </xf>
    <xf numFmtId="3" fontId="5" fillId="0" borderId="0" xfId="0" applyNumberFormat="1" applyFont="1" applyFill="1" applyBorder="1" applyAlignment="1">
      <alignment horizontal="right" vertical="center"/>
    </xf>
    <xf numFmtId="37" fontId="5" fillId="0" borderId="0" xfId="0" applyNumberFormat="1" applyFont="1" applyAlignment="1">
      <alignment/>
    </xf>
    <xf numFmtId="49" fontId="5" fillId="0" borderId="0" xfId="0" applyNumberFormat="1" applyFont="1" applyAlignment="1" quotePrefix="1">
      <alignment/>
    </xf>
    <xf numFmtId="187" fontId="13" fillId="0" borderId="0" xfId="42" applyNumberFormat="1" applyFont="1" applyFill="1" applyAlignment="1">
      <alignment/>
    </xf>
    <xf numFmtId="0" fontId="5" fillId="0" borderId="14" xfId="0" applyFont="1" applyFill="1" applyBorder="1" applyAlignment="1">
      <alignment vertical="center" wrapText="1"/>
    </xf>
    <xf numFmtId="0" fontId="5" fillId="0" borderId="14" xfId="0" applyFont="1" applyFill="1" applyBorder="1" applyAlignment="1">
      <alignment/>
    </xf>
    <xf numFmtId="3" fontId="5" fillId="0" borderId="0" xfId="0" applyNumberFormat="1" applyFont="1" applyBorder="1" applyAlignment="1">
      <alignment/>
    </xf>
    <xf numFmtId="0" fontId="4" fillId="0" borderId="0" xfId="0" applyFont="1" applyAlignment="1">
      <alignment horizontal="right"/>
    </xf>
    <xf numFmtId="0" fontId="5" fillId="0" borderId="0" xfId="0" applyFont="1" applyFill="1" applyAlignment="1">
      <alignment horizontal="right"/>
    </xf>
    <xf numFmtId="0" fontId="5" fillId="0" borderId="0" xfId="0" applyFont="1" applyAlignment="1">
      <alignment horizontal="right"/>
    </xf>
    <xf numFmtId="49" fontId="4" fillId="0" borderId="0" xfId="0" applyNumberFormat="1" applyFont="1" applyAlignment="1">
      <alignment horizontal="righ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3" fontId="5" fillId="0" borderId="15" xfId="0" applyNumberFormat="1" applyFont="1" applyFill="1" applyBorder="1" applyAlignment="1">
      <alignment vertical="center"/>
    </xf>
    <xf numFmtId="0" fontId="5" fillId="0" borderId="15" xfId="0" applyFont="1" applyFill="1" applyBorder="1" applyAlignment="1">
      <alignment vertical="center"/>
    </xf>
    <xf numFmtId="0" fontId="5" fillId="0" borderId="13" xfId="0" applyFont="1" applyFill="1" applyBorder="1" applyAlignment="1">
      <alignment vertical="center"/>
    </xf>
    <xf numFmtId="3" fontId="5" fillId="0" borderId="13" xfId="0" applyNumberFormat="1" applyFont="1" applyFill="1" applyBorder="1" applyAlignment="1">
      <alignment vertical="center"/>
    </xf>
    <xf numFmtId="3" fontId="13" fillId="0" borderId="13" xfId="0" applyNumberFormat="1" applyFont="1" applyFill="1" applyBorder="1" applyAlignment="1">
      <alignment vertical="center"/>
    </xf>
    <xf numFmtId="0" fontId="13" fillId="0" borderId="13" xfId="0" applyFont="1" applyFill="1" applyBorder="1" applyAlignment="1">
      <alignment vertical="center"/>
    </xf>
    <xf numFmtId="49" fontId="4" fillId="0" borderId="16" xfId="0" applyNumberFormat="1" applyFont="1" applyBorder="1" applyAlignment="1">
      <alignment horizontal="center" vertical="center"/>
    </xf>
    <xf numFmtId="3" fontId="4" fillId="0" borderId="12" xfId="0" applyNumberFormat="1" applyFont="1" applyBorder="1" applyAlignment="1">
      <alignment vertical="center"/>
    </xf>
    <xf numFmtId="37" fontId="14" fillId="0" borderId="13" xfId="0" applyNumberFormat="1" applyFont="1" applyFill="1" applyBorder="1" applyAlignment="1">
      <alignment vertical="center"/>
    </xf>
    <xf numFmtId="37" fontId="5" fillId="0" borderId="13" xfId="0" applyNumberFormat="1" applyFont="1" applyFill="1" applyBorder="1" applyAlignment="1">
      <alignment vertical="center"/>
    </xf>
    <xf numFmtId="49" fontId="13" fillId="0" borderId="13" xfId="0" applyNumberFormat="1" applyFont="1" applyFill="1" applyBorder="1" applyAlignment="1" quotePrefix="1">
      <alignment vertical="center" wrapText="1"/>
    </xf>
    <xf numFmtId="37" fontId="5" fillId="0" borderId="0" xfId="0" applyNumberFormat="1" applyFont="1" applyFill="1" applyAlignment="1">
      <alignment/>
    </xf>
    <xf numFmtId="37" fontId="12" fillId="0" borderId="0" xfId="42" applyNumberFormat="1" applyFont="1" applyFill="1" applyAlignment="1">
      <alignment vertical="center"/>
    </xf>
    <xf numFmtId="41" fontId="12" fillId="0" borderId="0" xfId="42" applyNumberFormat="1" applyFont="1" applyFill="1" applyAlignment="1">
      <alignment vertical="center"/>
    </xf>
    <xf numFmtId="37" fontId="12" fillId="0" borderId="0" xfId="42" applyNumberFormat="1" applyFont="1" applyFill="1" applyAlignment="1">
      <alignment/>
    </xf>
    <xf numFmtId="3" fontId="12" fillId="0" borderId="0" xfId="0" applyNumberFormat="1" applyFont="1" applyFill="1" applyAlignment="1">
      <alignment/>
    </xf>
    <xf numFmtId="41" fontId="12" fillId="0" borderId="0" xfId="42" applyNumberFormat="1" applyFont="1" applyFill="1" applyAlignment="1">
      <alignment/>
    </xf>
    <xf numFmtId="0" fontId="4" fillId="0" borderId="10" xfId="0" applyFont="1" applyFill="1" applyBorder="1" applyAlignment="1">
      <alignment horizontal="center" vertical="center" wrapText="1"/>
    </xf>
    <xf numFmtId="3" fontId="5" fillId="0" borderId="13" xfId="0" applyNumberFormat="1" applyFont="1" applyFill="1" applyBorder="1" applyAlignment="1">
      <alignment horizontal="right" vertical="center"/>
    </xf>
    <xf numFmtId="0" fontId="75" fillId="0" borderId="0" xfId="0" applyFont="1" applyFill="1" applyAlignment="1">
      <alignment/>
    </xf>
    <xf numFmtId="0" fontId="75" fillId="0" borderId="0" xfId="0" applyFont="1" applyFill="1" applyAlignment="1">
      <alignment vertical="center"/>
    </xf>
    <xf numFmtId="0" fontId="76" fillId="0" borderId="0" xfId="0" applyFont="1" applyFill="1" applyAlignment="1">
      <alignment vertical="center"/>
    </xf>
    <xf numFmtId="0" fontId="4" fillId="0" borderId="13" xfId="0" applyFont="1" applyFill="1" applyBorder="1" applyAlignment="1">
      <alignment vertical="center" wrapText="1"/>
    </xf>
    <xf numFmtId="3" fontId="4" fillId="0" borderId="13" xfId="0" applyNumberFormat="1" applyFont="1" applyFill="1" applyBorder="1" applyAlignment="1">
      <alignment horizontal="right" vertical="center"/>
    </xf>
    <xf numFmtId="187" fontId="5" fillId="0" borderId="13" xfId="42" applyNumberFormat="1" applyFont="1" applyFill="1" applyBorder="1" applyAlignment="1">
      <alignment vertical="center"/>
    </xf>
    <xf numFmtId="3" fontId="5" fillId="0" borderId="11" xfId="0" applyNumberFormat="1" applyFont="1" applyFill="1" applyBorder="1" applyAlignment="1">
      <alignment horizontal="right" vertical="center"/>
    </xf>
    <xf numFmtId="41" fontId="5" fillId="0" borderId="13" xfId="0" applyNumberFormat="1" applyFont="1" applyFill="1" applyBorder="1" applyAlignment="1">
      <alignment vertical="center"/>
    </xf>
    <xf numFmtId="41" fontId="5" fillId="0" borderId="19" xfId="0" applyNumberFormat="1" applyFont="1" applyFill="1" applyBorder="1" applyAlignment="1">
      <alignment vertical="center"/>
    </xf>
    <xf numFmtId="49" fontId="4" fillId="0" borderId="13" xfId="0" applyNumberFormat="1" applyFont="1" applyFill="1" applyBorder="1" applyAlignment="1">
      <alignment vertical="center" wrapText="1"/>
    </xf>
    <xf numFmtId="3" fontId="4" fillId="0" borderId="14" xfId="0" applyNumberFormat="1" applyFont="1" applyFill="1" applyBorder="1" applyAlignment="1">
      <alignment horizontal="right" vertical="center"/>
    </xf>
    <xf numFmtId="187" fontId="4" fillId="0" borderId="13" xfId="42" applyNumberFormat="1" applyFont="1" applyFill="1" applyBorder="1" applyAlignment="1">
      <alignment vertical="center"/>
    </xf>
    <xf numFmtId="41" fontId="5" fillId="0" borderId="20" xfId="0" applyNumberFormat="1" applyFont="1" applyFill="1" applyBorder="1" applyAlignment="1">
      <alignment vertical="center"/>
    </xf>
    <xf numFmtId="49" fontId="5" fillId="0" borderId="11" xfId="0" applyNumberFormat="1" applyFont="1" applyFill="1" applyBorder="1" applyAlignment="1">
      <alignment vertical="center" wrapText="1"/>
    </xf>
    <xf numFmtId="187" fontId="5" fillId="0" borderId="11" xfId="42" applyNumberFormat="1" applyFont="1" applyFill="1" applyBorder="1" applyAlignment="1">
      <alignment vertical="center"/>
    </xf>
    <xf numFmtId="0" fontId="4" fillId="0" borderId="12" xfId="0" applyFont="1" applyFill="1" applyBorder="1" applyAlignment="1">
      <alignment vertical="center" wrapText="1"/>
    </xf>
    <xf numFmtId="3" fontId="4" fillId="0" borderId="12" xfId="0" applyNumberFormat="1" applyFont="1" applyFill="1" applyBorder="1" applyAlignment="1">
      <alignment horizontal="right" vertical="center"/>
    </xf>
    <xf numFmtId="187" fontId="4" fillId="0" borderId="12" xfId="0" applyNumberFormat="1" applyFont="1" applyFill="1" applyBorder="1" applyAlignment="1">
      <alignment horizontal="right" vertical="center"/>
    </xf>
    <xf numFmtId="187" fontId="4" fillId="0" borderId="12" xfId="42" applyNumberFormat="1" applyFont="1" applyFill="1" applyBorder="1" applyAlignment="1">
      <alignment vertical="center"/>
    </xf>
    <xf numFmtId="187" fontId="23" fillId="0" borderId="0" xfId="0" applyNumberFormat="1" applyFont="1" applyFill="1" applyAlignment="1">
      <alignment/>
    </xf>
    <xf numFmtId="187" fontId="75" fillId="0" borderId="0" xfId="42" applyNumberFormat="1" applyFont="1" applyFill="1" applyAlignment="1">
      <alignment vertical="center"/>
    </xf>
    <xf numFmtId="3" fontId="75" fillId="0" borderId="0" xfId="0" applyNumberFormat="1" applyFont="1" applyFill="1" applyAlignment="1">
      <alignment vertical="center"/>
    </xf>
    <xf numFmtId="3" fontId="4" fillId="0" borderId="0" xfId="0" applyNumberFormat="1" applyFont="1" applyFill="1" applyAlignment="1">
      <alignment/>
    </xf>
    <xf numFmtId="49" fontId="22" fillId="0" borderId="0" xfId="0" applyNumberFormat="1" applyFont="1" applyAlignment="1">
      <alignment vertical="center"/>
    </xf>
    <xf numFmtId="0" fontId="14" fillId="0" borderId="0" xfId="0" applyFont="1" applyAlignment="1">
      <alignment horizontal="center" vertical="center"/>
    </xf>
    <xf numFmtId="0" fontId="14" fillId="0" borderId="0" xfId="0" applyFont="1" applyAlignment="1">
      <alignment vertical="center"/>
    </xf>
    <xf numFmtId="49" fontId="14" fillId="0" borderId="0" xfId="0" applyNumberFormat="1" applyFont="1" applyAlignment="1">
      <alignment vertical="center"/>
    </xf>
    <xf numFmtId="49" fontId="27" fillId="0" borderId="0" xfId="0" applyNumberFormat="1" applyFont="1" applyAlignment="1">
      <alignment vertical="center"/>
    </xf>
    <xf numFmtId="187" fontId="14" fillId="0" borderId="0" xfId="48" applyNumberFormat="1" applyFont="1" applyAlignment="1">
      <alignment vertical="center"/>
    </xf>
    <xf numFmtId="187" fontId="22" fillId="0" borderId="0" xfId="48" applyNumberFormat="1" applyFont="1" applyAlignment="1">
      <alignment vertical="center"/>
    </xf>
    <xf numFmtId="0" fontId="28" fillId="0" borderId="0" xfId="0" applyFont="1" applyAlignment="1">
      <alignment vertical="center"/>
    </xf>
    <xf numFmtId="49" fontId="22" fillId="0" borderId="0" xfId="0" applyNumberFormat="1" applyFont="1" applyAlignment="1">
      <alignment horizontal="center" vertical="center"/>
    </xf>
    <xf numFmtId="0" fontId="22" fillId="0" borderId="0" xfId="0" applyFont="1" applyAlignment="1">
      <alignment vertical="center"/>
    </xf>
    <xf numFmtId="187" fontId="29" fillId="0" borderId="0" xfId="48" applyNumberFormat="1" applyFont="1" applyAlignment="1">
      <alignment horizontal="right" vertical="center"/>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187" fontId="22" fillId="0" borderId="10" xfId="48" applyNumberFormat="1" applyFont="1" applyBorder="1" applyAlignment="1">
      <alignment horizontal="center" vertical="center"/>
    </xf>
    <xf numFmtId="0" fontId="22" fillId="0" borderId="0" xfId="0" applyFont="1" applyAlignment="1">
      <alignment horizontal="center" vertical="center"/>
    </xf>
    <xf numFmtId="0" fontId="14" fillId="0" borderId="10" xfId="0" applyFont="1" applyBorder="1" applyAlignment="1">
      <alignment horizontal="center" vertical="center"/>
    </xf>
    <xf numFmtId="0" fontId="14" fillId="0" borderId="10" xfId="0" applyFont="1" applyBorder="1" applyAlignment="1">
      <alignment horizontal="center" vertical="center" wrapText="1"/>
    </xf>
    <xf numFmtId="187" fontId="14" fillId="0" borderId="10" xfId="48" applyNumberFormat="1" applyFont="1" applyBorder="1" applyAlignment="1">
      <alignment horizontal="center" vertical="center"/>
    </xf>
    <xf numFmtId="49" fontId="22" fillId="0" borderId="14" xfId="0" applyNumberFormat="1" applyFont="1" applyBorder="1" applyAlignment="1">
      <alignment vertical="center"/>
    </xf>
    <xf numFmtId="0" fontId="22" fillId="0" borderId="14" xfId="0" applyFont="1" applyBorder="1" applyAlignment="1">
      <alignment horizontal="center" vertical="center"/>
    </xf>
    <xf numFmtId="187" fontId="22" fillId="0" borderId="14" xfId="48" applyNumberFormat="1" applyFont="1" applyBorder="1" applyAlignment="1">
      <alignment vertical="center"/>
    </xf>
    <xf numFmtId="49" fontId="22" fillId="0" borderId="13" xfId="0" applyNumberFormat="1" applyFont="1" applyBorder="1" applyAlignment="1">
      <alignment vertical="center"/>
    </xf>
    <xf numFmtId="0" fontId="22" fillId="0" borderId="13" xfId="0" applyFont="1" applyBorder="1" applyAlignment="1">
      <alignment horizontal="center" vertical="center"/>
    </xf>
    <xf numFmtId="187" fontId="22" fillId="0" borderId="13" xfId="48" applyNumberFormat="1" applyFont="1" applyBorder="1" applyAlignment="1">
      <alignment vertical="center"/>
    </xf>
    <xf numFmtId="49" fontId="14" fillId="0" borderId="13" xfId="0" applyNumberFormat="1" applyFont="1" applyBorder="1" applyAlignment="1">
      <alignment vertical="center"/>
    </xf>
    <xf numFmtId="0" fontId="14" fillId="0" borderId="13" xfId="0" applyFont="1" applyBorder="1" applyAlignment="1">
      <alignment horizontal="center" vertical="center"/>
    </xf>
    <xf numFmtId="187" fontId="14" fillId="0" borderId="13" xfId="48" applyNumberFormat="1" applyFont="1" applyBorder="1" applyAlignment="1">
      <alignment vertical="center"/>
    </xf>
    <xf numFmtId="49" fontId="14" fillId="0" borderId="13" xfId="0" applyNumberFormat="1" applyFont="1" applyBorder="1" applyAlignment="1">
      <alignment vertical="center" wrapText="1"/>
    </xf>
    <xf numFmtId="49" fontId="14" fillId="0" borderId="11" xfId="0" applyNumberFormat="1" applyFont="1" applyBorder="1" applyAlignment="1">
      <alignment vertical="center"/>
    </xf>
    <xf numFmtId="0" fontId="14" fillId="0" borderId="11" xfId="0" applyFont="1" applyBorder="1" applyAlignment="1">
      <alignment horizontal="center" vertical="center"/>
    </xf>
    <xf numFmtId="187" fontId="14" fillId="0" borderId="11" xfId="48" applyNumberFormat="1" applyFont="1" applyBorder="1" applyAlignment="1">
      <alignment vertical="center"/>
    </xf>
    <xf numFmtId="49" fontId="22" fillId="0" borderId="10" xfId="0" applyNumberFormat="1" applyFont="1" applyBorder="1" applyAlignment="1">
      <alignment horizontal="center" vertical="center"/>
    </xf>
    <xf numFmtId="187" fontId="22" fillId="0" borderId="10" xfId="48" applyNumberFormat="1" applyFont="1" applyBorder="1" applyAlignment="1">
      <alignment vertical="center"/>
    </xf>
    <xf numFmtId="187" fontId="14" fillId="0" borderId="13" xfId="48" applyNumberFormat="1" applyFont="1" applyFill="1" applyBorder="1" applyAlignment="1">
      <alignment vertical="center"/>
    </xf>
    <xf numFmtId="187" fontId="22" fillId="0" borderId="0" xfId="0" applyNumberFormat="1" applyFont="1" applyAlignment="1">
      <alignment vertical="center"/>
    </xf>
    <xf numFmtId="0" fontId="14" fillId="0" borderId="0" xfId="0" applyFont="1" applyBorder="1" applyAlignment="1">
      <alignment horizontal="center" vertical="center"/>
    </xf>
    <xf numFmtId="49" fontId="14" fillId="0" borderId="0" xfId="0" applyNumberFormat="1" applyFont="1" applyAlignment="1">
      <alignment vertical="center" wrapText="1"/>
    </xf>
    <xf numFmtId="49" fontId="22" fillId="0" borderId="0" xfId="74" applyNumberFormat="1" applyFont="1" applyAlignment="1">
      <alignment vertical="center"/>
      <protection/>
    </xf>
    <xf numFmtId="49" fontId="14" fillId="0" borderId="0" xfId="74" applyNumberFormat="1" applyFont="1" applyAlignment="1">
      <alignment horizontal="center" vertical="center"/>
      <protection/>
    </xf>
    <xf numFmtId="37" fontId="29" fillId="0" borderId="0" xfId="74" applyNumberFormat="1" applyFont="1" applyAlignment="1">
      <alignment vertical="center"/>
      <protection/>
    </xf>
    <xf numFmtId="187" fontId="22" fillId="0" borderId="0" xfId="48" applyNumberFormat="1" applyFont="1" applyAlignment="1">
      <alignment horizontal="center" vertical="center"/>
    </xf>
    <xf numFmtId="49" fontId="22" fillId="0" borderId="0" xfId="74" applyNumberFormat="1" applyFont="1" applyAlignment="1">
      <alignment horizontal="center" vertical="center"/>
      <protection/>
    </xf>
    <xf numFmtId="37" fontId="22" fillId="0" borderId="0" xfId="74" applyNumberFormat="1" applyFont="1" applyAlignment="1">
      <alignment vertical="center"/>
      <protection/>
    </xf>
    <xf numFmtId="37" fontId="22" fillId="0" borderId="0" xfId="0" applyNumberFormat="1" applyFont="1" applyAlignment="1">
      <alignment vertical="center"/>
    </xf>
    <xf numFmtId="0" fontId="26" fillId="0" borderId="0" xfId="0" applyFont="1" applyAlignment="1">
      <alignment/>
    </xf>
    <xf numFmtId="49" fontId="26" fillId="0" borderId="0" xfId="0" applyNumberFormat="1" applyFont="1" applyAlignment="1">
      <alignment vertical="center"/>
    </xf>
    <xf numFmtId="49" fontId="26" fillId="0" borderId="0" xfId="0" applyNumberFormat="1" applyFont="1" applyAlignment="1">
      <alignment/>
    </xf>
    <xf numFmtId="187" fontId="26" fillId="0" borderId="0" xfId="48" applyNumberFormat="1" applyFont="1" applyAlignment="1">
      <alignment/>
    </xf>
    <xf numFmtId="0" fontId="30" fillId="0" borderId="0" xfId="0" applyFont="1" applyAlignment="1">
      <alignment vertical="center"/>
    </xf>
    <xf numFmtId="49" fontId="31" fillId="0" borderId="0" xfId="0" applyNumberFormat="1" applyFont="1" applyAlignment="1">
      <alignment/>
    </xf>
    <xf numFmtId="0" fontId="31" fillId="0" borderId="0" xfId="0" applyFont="1" applyAlignment="1">
      <alignment/>
    </xf>
    <xf numFmtId="187" fontId="0" fillId="0" borderId="0" xfId="48" applyNumberFormat="1" applyFont="1" applyAlignment="1">
      <alignment/>
    </xf>
    <xf numFmtId="49" fontId="6" fillId="33" borderId="10" xfId="0" applyNumberFormat="1" applyFont="1" applyFill="1" applyBorder="1" applyAlignment="1">
      <alignment horizontal="center" vertical="center" wrapText="1"/>
    </xf>
    <xf numFmtId="49" fontId="6" fillId="33" borderId="10" xfId="0" applyNumberFormat="1" applyFont="1" applyFill="1" applyBorder="1" applyAlignment="1">
      <alignment horizontal="center" vertical="center"/>
    </xf>
    <xf numFmtId="41" fontId="6" fillId="33" borderId="10" xfId="0" applyNumberFormat="1" applyFont="1" applyFill="1" applyBorder="1" applyAlignment="1">
      <alignment horizontal="center" vertical="center" wrapText="1" shrinkToFit="1"/>
    </xf>
    <xf numFmtId="0" fontId="32" fillId="0" borderId="0" xfId="0" applyFont="1" applyAlignment="1">
      <alignment horizontal="center"/>
    </xf>
    <xf numFmtId="187" fontId="22" fillId="33" borderId="10" xfId="48" applyNumberFormat="1" applyFont="1" applyFill="1" applyBorder="1" applyAlignment="1">
      <alignment horizontal="center" vertical="center" wrapText="1"/>
    </xf>
    <xf numFmtId="49" fontId="1" fillId="0" borderId="14" xfId="0" applyNumberFormat="1" applyFont="1" applyBorder="1" applyAlignment="1">
      <alignment/>
    </xf>
    <xf numFmtId="0" fontId="1" fillId="0" borderId="14" xfId="0" applyFont="1" applyBorder="1" applyAlignment="1" quotePrefix="1">
      <alignment horizontal="center"/>
    </xf>
    <xf numFmtId="0" fontId="1" fillId="0" borderId="14" xfId="0" applyFont="1" applyBorder="1" applyAlignment="1">
      <alignment/>
    </xf>
    <xf numFmtId="37" fontId="1" fillId="0" borderId="14" xfId="48" applyNumberFormat="1" applyFont="1" applyBorder="1" applyAlignment="1">
      <alignment vertical="center"/>
    </xf>
    <xf numFmtId="187" fontId="1" fillId="0" borderId="14" xfId="48" applyNumberFormat="1" applyFont="1" applyBorder="1" applyAlignment="1">
      <alignment vertical="center"/>
    </xf>
    <xf numFmtId="49" fontId="2" fillId="0" borderId="13" xfId="0" applyNumberFormat="1" applyFont="1" applyBorder="1" applyAlignment="1">
      <alignment vertical="center" wrapText="1"/>
    </xf>
    <xf numFmtId="0" fontId="2" fillId="0" borderId="13" xfId="0" applyFont="1" applyBorder="1" applyAlignment="1">
      <alignment horizontal="center"/>
    </xf>
    <xf numFmtId="0" fontId="2" fillId="0" borderId="13" xfId="0" applyFont="1" applyBorder="1" applyAlignment="1">
      <alignment/>
    </xf>
    <xf numFmtId="37" fontId="2" fillId="0" borderId="13" xfId="48" applyNumberFormat="1" applyFont="1" applyBorder="1" applyAlignment="1">
      <alignment vertical="center"/>
    </xf>
    <xf numFmtId="3" fontId="2" fillId="0" borderId="13" xfId="0" applyNumberFormat="1" applyFont="1" applyBorder="1" applyAlignment="1">
      <alignment vertical="center"/>
    </xf>
    <xf numFmtId="187" fontId="2" fillId="0" borderId="13" xfId="48" applyNumberFormat="1" applyFont="1" applyBorder="1" applyAlignment="1">
      <alignment vertical="center"/>
    </xf>
    <xf numFmtId="49" fontId="1" fillId="0" borderId="13" xfId="0" applyNumberFormat="1" applyFont="1" applyBorder="1" applyAlignment="1">
      <alignment vertical="center" wrapText="1"/>
    </xf>
    <xf numFmtId="0" fontId="1" fillId="0" borderId="13" xfId="0" applyFont="1" applyBorder="1" applyAlignment="1" quotePrefix="1">
      <alignment horizontal="center"/>
    </xf>
    <xf numFmtId="0" fontId="1" fillId="0" borderId="13" xfId="0" applyFont="1" applyBorder="1" applyAlignment="1">
      <alignment/>
    </xf>
    <xf numFmtId="37" fontId="1" fillId="0" borderId="13" xfId="48" applyNumberFormat="1" applyFont="1" applyBorder="1" applyAlignment="1">
      <alignment vertical="center"/>
    </xf>
    <xf numFmtId="3" fontId="1" fillId="0" borderId="13" xfId="0" applyNumberFormat="1" applyFont="1" applyBorder="1" applyAlignment="1">
      <alignment vertical="center"/>
    </xf>
    <xf numFmtId="37" fontId="22" fillId="0" borderId="13" xfId="48" applyNumberFormat="1" applyFont="1" applyBorder="1" applyAlignment="1">
      <alignment vertical="center"/>
    </xf>
    <xf numFmtId="41" fontId="22" fillId="0" borderId="13" xfId="0" applyNumberFormat="1" applyFont="1" applyBorder="1" applyAlignment="1">
      <alignment vertical="center"/>
    </xf>
    <xf numFmtId="49" fontId="2" fillId="0" borderId="13" xfId="0" applyNumberFormat="1" applyFont="1" applyBorder="1" applyAlignment="1">
      <alignment vertical="center"/>
    </xf>
    <xf numFmtId="37" fontId="14" fillId="0" borderId="13" xfId="48" applyNumberFormat="1" applyFont="1" applyBorder="1" applyAlignment="1">
      <alignment vertical="center"/>
    </xf>
    <xf numFmtId="41" fontId="14" fillId="0" borderId="13" xfId="0" applyNumberFormat="1" applyFont="1" applyBorder="1" applyAlignment="1">
      <alignment vertical="center"/>
    </xf>
    <xf numFmtId="49" fontId="2" fillId="0" borderId="12" xfId="0" applyNumberFormat="1" applyFont="1" applyBorder="1" applyAlignment="1">
      <alignment vertical="center" wrapText="1"/>
    </xf>
    <xf numFmtId="0" fontId="1" fillId="0" borderId="12" xfId="0" applyFont="1" applyBorder="1" applyAlignment="1" quotePrefix="1">
      <alignment horizontal="center"/>
    </xf>
    <xf numFmtId="0" fontId="2" fillId="0" borderId="12" xfId="0" applyFont="1" applyBorder="1" applyAlignment="1">
      <alignment/>
    </xf>
    <xf numFmtId="37" fontId="2" fillId="0" borderId="12" xfId="48" applyNumberFormat="1" applyFont="1" applyBorder="1" applyAlignment="1">
      <alignment vertical="center"/>
    </xf>
    <xf numFmtId="3" fontId="2" fillId="0" borderId="12" xfId="0" applyNumberFormat="1" applyFont="1" applyBorder="1" applyAlignment="1">
      <alignment vertical="center"/>
    </xf>
    <xf numFmtId="41" fontId="33" fillId="0" borderId="0" xfId="0" applyNumberFormat="1" applyFont="1" applyAlignment="1">
      <alignment vertical="center"/>
    </xf>
    <xf numFmtId="0" fontId="2" fillId="0" borderId="0" xfId="0" applyFont="1" applyAlignment="1">
      <alignment vertical="center"/>
    </xf>
    <xf numFmtId="0" fontId="33" fillId="0" borderId="0" xfId="0" applyFont="1" applyAlignment="1">
      <alignment horizontal="right" vertical="center"/>
    </xf>
    <xf numFmtId="49" fontId="1" fillId="0" borderId="0" xfId="0" applyNumberFormat="1" applyFont="1" applyAlignment="1">
      <alignment vertical="center"/>
    </xf>
    <xf numFmtId="0" fontId="1" fillId="0" borderId="0" xfId="0" applyFont="1" applyAlignment="1">
      <alignment vertical="center"/>
    </xf>
    <xf numFmtId="41" fontId="1" fillId="0" borderId="0" xfId="0" applyNumberFormat="1" applyFont="1" applyAlignment="1">
      <alignment vertical="center"/>
    </xf>
    <xf numFmtId="49" fontId="1" fillId="0" borderId="0" xfId="0" applyNumberFormat="1" applyFont="1" applyAlignment="1">
      <alignment horizontal="center" vertical="center"/>
    </xf>
    <xf numFmtId="187" fontId="31" fillId="0" borderId="0" xfId="48" applyNumberFormat="1" applyFont="1" applyAlignment="1">
      <alignment/>
    </xf>
    <xf numFmtId="0" fontId="22" fillId="0" borderId="0" xfId="74" applyFont="1" applyFill="1" applyAlignment="1">
      <alignment vertical="center"/>
      <protection/>
    </xf>
    <xf numFmtId="0" fontId="26" fillId="0" borderId="0" xfId="74" applyFont="1">
      <alignment/>
      <protection/>
    </xf>
    <xf numFmtId="0" fontId="5" fillId="0" borderId="0" xfId="74" applyFont="1" applyAlignment="1">
      <alignment vertical="top"/>
      <protection/>
    </xf>
    <xf numFmtId="0" fontId="36" fillId="0" borderId="0" xfId="74" applyFont="1" applyAlignment="1">
      <alignment horizontal="center"/>
      <protection/>
    </xf>
    <xf numFmtId="0" fontId="26" fillId="0" borderId="0" xfId="74" applyFont="1" applyAlignment="1">
      <alignment/>
      <protection/>
    </xf>
    <xf numFmtId="41" fontId="26" fillId="0" borderId="0" xfId="74" applyNumberFormat="1" applyFont="1">
      <alignment/>
      <protection/>
    </xf>
    <xf numFmtId="41" fontId="26" fillId="0" borderId="0" xfId="74" applyNumberFormat="1" applyFont="1" applyFill="1">
      <alignment/>
      <protection/>
    </xf>
    <xf numFmtId="0" fontId="5" fillId="0" borderId="0" xfId="74" applyFont="1">
      <alignment/>
      <protection/>
    </xf>
    <xf numFmtId="0" fontId="2" fillId="0" borderId="0" xfId="74" applyFont="1">
      <alignment/>
      <protection/>
    </xf>
    <xf numFmtId="0" fontId="38" fillId="0" borderId="0" xfId="74" applyFont="1" applyAlignment="1">
      <alignment horizontal="right"/>
      <protection/>
    </xf>
    <xf numFmtId="41" fontId="9" fillId="0" borderId="0" xfId="74" applyNumberFormat="1" applyFont="1">
      <alignment/>
      <protection/>
    </xf>
    <xf numFmtId="41" fontId="9" fillId="0" borderId="0" xfId="74" applyNumberFormat="1" applyFont="1" applyFill="1" applyAlignment="1">
      <alignment horizontal="right"/>
      <protection/>
    </xf>
    <xf numFmtId="0" fontId="1" fillId="0" borderId="10" xfId="74" applyFont="1" applyBorder="1" applyAlignment="1">
      <alignment horizontal="center" vertical="center" wrapText="1"/>
      <protection/>
    </xf>
    <xf numFmtId="41" fontId="1" fillId="0" borderId="10" xfId="0" applyNumberFormat="1" applyFont="1" applyBorder="1" applyAlignment="1">
      <alignment horizontal="center" vertical="center" wrapText="1"/>
    </xf>
    <xf numFmtId="0" fontId="2" fillId="0" borderId="10" xfId="74" applyFont="1" applyBorder="1" applyAlignment="1">
      <alignment horizontal="center" vertical="center" wrapText="1"/>
      <protection/>
    </xf>
    <xf numFmtId="41" fontId="2" fillId="0" borderId="10" xfId="74" applyNumberFormat="1" applyFont="1" applyBorder="1" applyAlignment="1" quotePrefix="1">
      <alignment horizontal="center" vertical="center" wrapText="1"/>
      <protection/>
    </xf>
    <xf numFmtId="41" fontId="2" fillId="0" borderId="10" xfId="74" applyNumberFormat="1" applyFont="1" applyFill="1" applyBorder="1" applyAlignment="1" quotePrefix="1">
      <alignment horizontal="center" vertical="center" wrapText="1"/>
      <protection/>
    </xf>
    <xf numFmtId="0" fontId="2" fillId="0" borderId="0" xfId="74" applyFont="1" applyAlignment="1">
      <alignment vertical="center"/>
      <protection/>
    </xf>
    <xf numFmtId="0" fontId="1" fillId="0" borderId="14" xfId="74" applyFont="1" applyBorder="1" applyAlignment="1">
      <alignment horizontal="justify" vertical="center" wrapText="1"/>
      <protection/>
    </xf>
    <xf numFmtId="0" fontId="2" fillId="0" borderId="14" xfId="74" applyFont="1" applyBorder="1" applyAlignment="1">
      <alignment horizontal="center" vertical="center" wrapText="1"/>
      <protection/>
    </xf>
    <xf numFmtId="41" fontId="2" fillId="0" borderId="14" xfId="74" applyNumberFormat="1" applyFont="1" applyFill="1" applyBorder="1" applyAlignment="1">
      <alignment horizontal="justify" vertical="center" wrapText="1"/>
      <protection/>
    </xf>
    <xf numFmtId="0" fontId="2" fillId="0" borderId="13" xfId="74" applyFont="1" applyBorder="1" applyAlignment="1">
      <alignment horizontal="justify" vertical="center" wrapText="1"/>
      <protection/>
    </xf>
    <xf numFmtId="0" fontId="2" fillId="0" borderId="13" xfId="74" applyFont="1" applyBorder="1" applyAlignment="1" quotePrefix="1">
      <alignment horizontal="center" vertical="center" wrapText="1"/>
      <protection/>
    </xf>
    <xf numFmtId="0" fontId="2" fillId="0" borderId="13" xfId="74" applyFont="1" applyBorder="1" applyAlignment="1">
      <alignment horizontal="center" vertical="center" wrapText="1"/>
      <protection/>
    </xf>
    <xf numFmtId="41" fontId="2" fillId="0" borderId="13" xfId="74" applyNumberFormat="1" applyFont="1" applyFill="1" applyBorder="1" applyAlignment="1">
      <alignment horizontal="right" vertical="center" wrapText="1"/>
      <protection/>
    </xf>
    <xf numFmtId="187" fontId="2" fillId="0" borderId="0" xfId="49" applyNumberFormat="1" applyFont="1" applyAlignment="1">
      <alignment vertical="center"/>
    </xf>
    <xf numFmtId="0" fontId="39" fillId="0" borderId="13" xfId="74" applyFont="1" applyBorder="1" applyAlignment="1">
      <alignment horizontal="justify" vertical="center" wrapText="1"/>
      <protection/>
    </xf>
    <xf numFmtId="0" fontId="39" fillId="0" borderId="13" xfId="74" applyFont="1" applyBorder="1" applyAlignment="1" quotePrefix="1">
      <alignment horizontal="center" vertical="center" wrapText="1"/>
      <protection/>
    </xf>
    <xf numFmtId="0" fontId="39" fillId="0" borderId="13" xfId="74" applyFont="1" applyBorder="1" applyAlignment="1">
      <alignment horizontal="center" vertical="center" wrapText="1"/>
      <protection/>
    </xf>
    <xf numFmtId="41" fontId="39" fillId="0" borderId="13" xfId="74" applyNumberFormat="1" applyFont="1" applyFill="1" applyBorder="1" applyAlignment="1">
      <alignment horizontal="right" vertical="center" wrapText="1"/>
      <protection/>
    </xf>
    <xf numFmtId="187" fontId="1" fillId="0" borderId="0" xfId="49" applyNumberFormat="1" applyFont="1" applyAlignment="1">
      <alignment vertical="center"/>
    </xf>
    <xf numFmtId="0" fontId="1" fillId="0" borderId="13" xfId="74" applyFont="1" applyBorder="1" applyAlignment="1">
      <alignment horizontal="justify" vertical="center" wrapText="1"/>
      <protection/>
    </xf>
    <xf numFmtId="41" fontId="1" fillId="0" borderId="13" xfId="74" applyNumberFormat="1" applyFont="1" applyFill="1" applyBorder="1" applyAlignment="1">
      <alignment horizontal="right" vertical="center" wrapText="1"/>
      <protection/>
    </xf>
    <xf numFmtId="49" fontId="2" fillId="0" borderId="13" xfId="74" applyNumberFormat="1" applyFont="1" applyBorder="1" applyAlignment="1" quotePrefix="1">
      <alignment horizontal="center" vertical="center" wrapText="1"/>
      <protection/>
    </xf>
    <xf numFmtId="0" fontId="2" fillId="0" borderId="11" xfId="74" applyFont="1" applyBorder="1" applyAlignment="1">
      <alignment vertical="center" wrapText="1"/>
      <protection/>
    </xf>
    <xf numFmtId="49" fontId="39" fillId="0" borderId="13" xfId="74" applyNumberFormat="1" applyFont="1" applyBorder="1" applyAlignment="1" quotePrefix="1">
      <alignment horizontal="center" vertical="center" wrapText="1"/>
      <protection/>
    </xf>
    <xf numFmtId="49" fontId="1" fillId="0" borderId="13" xfId="74" applyNumberFormat="1" applyFont="1" applyBorder="1" applyAlignment="1" quotePrefix="1">
      <alignment horizontal="center" vertical="center" wrapText="1"/>
      <protection/>
    </xf>
    <xf numFmtId="0" fontId="1" fillId="0" borderId="13" xfId="74" applyFont="1" applyBorder="1" applyAlignment="1">
      <alignment horizontal="center" vertical="center" wrapText="1"/>
      <protection/>
    </xf>
    <xf numFmtId="0" fontId="1" fillId="0" borderId="12" xfId="74" applyFont="1" applyBorder="1" applyAlignment="1">
      <alignment horizontal="justify" vertical="center" wrapText="1"/>
      <protection/>
    </xf>
    <xf numFmtId="49" fontId="1" fillId="0" borderId="12" xfId="74" applyNumberFormat="1" applyFont="1" applyBorder="1" applyAlignment="1" quotePrefix="1">
      <alignment horizontal="center" vertical="center" wrapText="1"/>
      <protection/>
    </xf>
    <xf numFmtId="0" fontId="2" fillId="0" borderId="12" xfId="74" applyFont="1" applyBorder="1" applyAlignment="1">
      <alignment horizontal="center" vertical="center" wrapText="1"/>
      <protection/>
    </xf>
    <xf numFmtId="41" fontId="1" fillId="0" borderId="12" xfId="74" applyNumberFormat="1" applyFont="1" applyFill="1" applyBorder="1" applyAlignment="1">
      <alignment horizontal="right" vertical="center" wrapText="1"/>
      <protection/>
    </xf>
    <xf numFmtId="0" fontId="40" fillId="0" borderId="0" xfId="74" applyFont="1" applyAlignment="1">
      <alignment horizontal="right" indent="15"/>
      <protection/>
    </xf>
    <xf numFmtId="37" fontId="2" fillId="0" borderId="0" xfId="74" applyNumberFormat="1" applyFont="1">
      <alignment/>
      <protection/>
    </xf>
    <xf numFmtId="196" fontId="2" fillId="0" borderId="0" xfId="74" applyNumberFormat="1" applyFont="1" applyFill="1">
      <alignment/>
      <protection/>
    </xf>
    <xf numFmtId="187" fontId="2" fillId="0" borderId="0" xfId="74" applyNumberFormat="1" applyFont="1">
      <alignment/>
      <protection/>
    </xf>
    <xf numFmtId="0" fontId="2" fillId="0" borderId="0" xfId="74" applyFont="1" applyFill="1" applyBorder="1" applyAlignment="1">
      <alignment vertical="center"/>
      <protection/>
    </xf>
    <xf numFmtId="3" fontId="16" fillId="0" borderId="0" xfId="74" applyNumberFormat="1" applyFont="1" applyFill="1" applyBorder="1" applyAlignment="1">
      <alignment vertical="center"/>
      <protection/>
    </xf>
    <xf numFmtId="3" fontId="26" fillId="0" borderId="0" xfId="74" applyNumberFormat="1" applyFont="1" applyFill="1" applyBorder="1" applyAlignment="1">
      <alignment vertical="center"/>
      <protection/>
    </xf>
    <xf numFmtId="0" fontId="26" fillId="0" borderId="0" xfId="74" applyFont="1" applyFill="1" applyBorder="1" applyAlignment="1">
      <alignment vertical="center"/>
      <protection/>
    </xf>
    <xf numFmtId="0" fontId="1" fillId="0" borderId="0" xfId="74" applyFont="1" applyFill="1" applyBorder="1" applyAlignment="1">
      <alignment vertical="center"/>
      <protection/>
    </xf>
    <xf numFmtId="0" fontId="1" fillId="0" borderId="0" xfId="74" applyFont="1" applyFill="1" applyBorder="1" applyAlignment="1">
      <alignment horizontal="center" vertical="center"/>
      <protection/>
    </xf>
    <xf numFmtId="0" fontId="33" fillId="0" borderId="0" xfId="74" applyFont="1" applyFill="1" applyBorder="1" applyAlignment="1">
      <alignment horizontal="center" vertical="center"/>
      <protection/>
    </xf>
    <xf numFmtId="41" fontId="2" fillId="0" borderId="0" xfId="74" applyNumberFormat="1" applyFont="1" applyFill="1" applyBorder="1" applyAlignment="1">
      <alignment vertical="center"/>
      <protection/>
    </xf>
    <xf numFmtId="37" fontId="39" fillId="0" borderId="0" xfId="74" applyNumberFormat="1" applyFont="1" applyFill="1" applyBorder="1" applyAlignment="1">
      <alignment vertical="center" wrapText="1"/>
      <protection/>
    </xf>
    <xf numFmtId="0" fontId="2" fillId="0" borderId="0" xfId="74" applyFont="1" applyFill="1" applyBorder="1" applyAlignment="1">
      <alignment horizontal="center" vertical="center"/>
      <protection/>
    </xf>
    <xf numFmtId="3" fontId="1" fillId="0" borderId="0" xfId="74" applyNumberFormat="1" applyFont="1" applyFill="1" applyBorder="1" applyAlignment="1">
      <alignment horizontal="center"/>
      <protection/>
    </xf>
    <xf numFmtId="187" fontId="16" fillId="0" borderId="0" xfId="74" applyNumberFormat="1" applyFont="1" applyFill="1" applyBorder="1" applyAlignment="1">
      <alignment vertical="center"/>
      <protection/>
    </xf>
    <xf numFmtId="0" fontId="1" fillId="0" borderId="0" xfId="74" applyFont="1" applyFill="1" applyBorder="1" applyAlignment="1">
      <alignment/>
      <protection/>
    </xf>
    <xf numFmtId="0" fontId="1" fillId="0" borderId="0" xfId="74" applyFont="1" applyFill="1" applyBorder="1" applyAlignment="1">
      <alignment horizontal="center"/>
      <protection/>
    </xf>
    <xf numFmtId="190" fontId="26" fillId="0" borderId="0" xfId="74" applyNumberFormat="1" applyFont="1">
      <alignment/>
      <protection/>
    </xf>
    <xf numFmtId="190" fontId="26" fillId="0" borderId="0" xfId="74" applyNumberFormat="1" applyFont="1" applyFill="1">
      <alignment/>
      <protection/>
    </xf>
    <xf numFmtId="187" fontId="22" fillId="0" borderId="0" xfId="48" applyNumberFormat="1" applyFont="1" applyAlignment="1">
      <alignment horizontal="center" vertical="center"/>
    </xf>
    <xf numFmtId="187" fontId="26" fillId="0" borderId="0" xfId="48" applyNumberFormat="1" applyFont="1" applyAlignment="1">
      <alignment horizontal="center" vertical="center"/>
    </xf>
    <xf numFmtId="187" fontId="26" fillId="0" borderId="0" xfId="48" applyNumberFormat="1" applyFont="1" applyAlignment="1">
      <alignment horizontal="left" vertical="center"/>
    </xf>
    <xf numFmtId="49" fontId="28" fillId="0" borderId="0" xfId="0" applyNumberFormat="1" applyFont="1" applyAlignment="1">
      <alignment horizontal="center" vertical="center"/>
    </xf>
    <xf numFmtId="49" fontId="22" fillId="0" borderId="0" xfId="0" applyNumberFormat="1" applyFont="1" applyAlignment="1">
      <alignment horizontal="center" vertical="center"/>
    </xf>
    <xf numFmtId="37" fontId="29" fillId="0" borderId="0" xfId="0" applyNumberFormat="1" applyFont="1" applyAlignment="1">
      <alignment horizontal="right" vertical="center"/>
    </xf>
    <xf numFmtId="41" fontId="1" fillId="0" borderId="0" xfId="0" applyNumberFormat="1" applyFont="1" applyAlignment="1">
      <alignment horizontal="center" vertical="center"/>
    </xf>
    <xf numFmtId="0" fontId="1" fillId="0" borderId="0" xfId="0" applyFont="1" applyAlignment="1">
      <alignment horizontal="center" vertical="center"/>
    </xf>
    <xf numFmtId="187" fontId="9" fillId="0" borderId="0" xfId="48" applyNumberFormat="1" applyFont="1" applyAlignment="1">
      <alignment horizontal="center" vertical="center"/>
    </xf>
    <xf numFmtId="49" fontId="30" fillId="0" borderId="0" xfId="0" applyNumberFormat="1" applyFont="1" applyAlignment="1">
      <alignment horizontal="center" vertical="center"/>
    </xf>
    <xf numFmtId="49" fontId="6" fillId="33" borderId="10" xfId="0" applyNumberFormat="1" applyFont="1" applyFill="1" applyBorder="1" applyAlignment="1">
      <alignment horizontal="center" vertical="center" wrapText="1"/>
    </xf>
    <xf numFmtId="49" fontId="6" fillId="33" borderId="10" xfId="0" applyNumberFormat="1" applyFont="1" applyFill="1" applyBorder="1" applyAlignment="1">
      <alignment horizontal="center" vertical="center"/>
    </xf>
    <xf numFmtId="41" fontId="6" fillId="33" borderId="10" xfId="0" applyNumberFormat="1" applyFont="1" applyFill="1" applyBorder="1" applyAlignment="1">
      <alignment horizontal="center" vertical="center" wrapText="1" shrinkToFit="1"/>
    </xf>
    <xf numFmtId="187" fontId="22" fillId="33" borderId="21" xfId="48" applyNumberFormat="1" applyFont="1" applyFill="1" applyBorder="1" applyAlignment="1">
      <alignment horizontal="center" vertical="center" wrapText="1"/>
    </xf>
    <xf numFmtId="187" fontId="22" fillId="33" borderId="18" xfId="48" applyNumberFormat="1" applyFont="1" applyFill="1" applyBorder="1" applyAlignment="1">
      <alignment horizontal="center" vertical="center" wrapText="1"/>
    </xf>
    <xf numFmtId="3" fontId="33" fillId="0" borderId="0" xfId="74" applyNumberFormat="1" applyFont="1" applyBorder="1" applyAlignment="1">
      <alignment horizontal="right" vertical="center"/>
      <protection/>
    </xf>
    <xf numFmtId="41" fontId="34" fillId="0" borderId="0" xfId="74" applyNumberFormat="1" applyFont="1" applyAlignment="1">
      <alignment horizontal="center" vertical="top"/>
      <protection/>
    </xf>
    <xf numFmtId="41" fontId="35" fillId="0" borderId="0" xfId="74" applyNumberFormat="1" applyFont="1" applyAlignment="1">
      <alignment horizontal="center" vertical="top"/>
      <protection/>
    </xf>
    <xf numFmtId="0" fontId="30" fillId="0" borderId="0" xfId="74" applyFont="1" applyAlignment="1">
      <alignment horizontal="center"/>
      <protection/>
    </xf>
    <xf numFmtId="0" fontId="37" fillId="0" borderId="0" xfId="74" applyFont="1" applyAlignment="1">
      <alignment horizontal="center"/>
      <protection/>
    </xf>
    <xf numFmtId="0" fontId="2" fillId="0" borderId="0" xfId="74" applyFont="1" applyAlignment="1">
      <alignment horizontal="center"/>
      <protection/>
    </xf>
    <xf numFmtId="0" fontId="5" fillId="0" borderId="0" xfId="0" applyFont="1" applyAlignment="1">
      <alignment horizontal="left" wrapText="1"/>
    </xf>
    <xf numFmtId="0" fontId="15" fillId="0" borderId="0" xfId="0" applyFont="1" applyAlignment="1">
      <alignment horizontal="center"/>
    </xf>
    <xf numFmtId="0" fontId="4" fillId="0" borderId="0" xfId="0" applyFont="1" applyAlignment="1">
      <alignment horizontal="center" vertical="center"/>
    </xf>
    <xf numFmtId="0" fontId="5" fillId="0" borderId="0" xfId="0" applyFont="1" applyAlignment="1">
      <alignment horizontal="left" vertical="center" wrapText="1" indent="2"/>
    </xf>
    <xf numFmtId="0" fontId="5" fillId="0" borderId="0" xfId="0" applyFont="1" applyAlignment="1">
      <alignment horizontal="left" vertical="center" indent="2"/>
    </xf>
    <xf numFmtId="0" fontId="10" fillId="0" borderId="0" xfId="0" applyFont="1" applyAlignment="1">
      <alignment horizontal="left" vertical="center" indent="2"/>
    </xf>
    <xf numFmtId="49" fontId="5" fillId="0" borderId="0" xfId="0" applyNumberFormat="1" applyFont="1" applyAlignment="1">
      <alignment horizontal="left" vertical="center" wrapText="1" indent="2"/>
    </xf>
    <xf numFmtId="49" fontId="5" fillId="0" borderId="0" xfId="0" applyNumberFormat="1" applyFont="1" applyAlignment="1">
      <alignment horizontal="left" vertical="center" indent="2"/>
    </xf>
    <xf numFmtId="49" fontId="5" fillId="0" borderId="0" xfId="0" applyNumberFormat="1" applyFont="1" applyAlignment="1">
      <alignment horizontal="left" vertical="center" wrapText="1"/>
    </xf>
    <xf numFmtId="0" fontId="4" fillId="0" borderId="0" xfId="0" applyFont="1" applyFill="1" applyAlignment="1">
      <alignment horizontal="center" vertical="center"/>
    </xf>
    <xf numFmtId="3" fontId="5" fillId="0" borderId="0"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0" fontId="5" fillId="0" borderId="20" xfId="0" applyFont="1" applyFill="1" applyBorder="1" applyAlignment="1">
      <alignment horizontal="left"/>
    </xf>
    <xf numFmtId="0" fontId="5" fillId="0" borderId="22" xfId="0" applyFont="1" applyFill="1" applyBorder="1" applyAlignment="1">
      <alignment horizontal="left"/>
    </xf>
    <xf numFmtId="0" fontId="5" fillId="0" borderId="19" xfId="0" applyFont="1" applyFill="1" applyBorder="1" applyAlignment="1">
      <alignment horizontal="left"/>
    </xf>
    <xf numFmtId="41" fontId="5" fillId="0" borderId="0" xfId="0" applyNumberFormat="1" applyFont="1" applyFill="1" applyBorder="1" applyAlignment="1">
      <alignment horizontal="right" vertical="center"/>
    </xf>
    <xf numFmtId="41" fontId="5" fillId="0" borderId="0" xfId="0" applyNumberFormat="1" applyFont="1" applyFill="1" applyBorder="1" applyAlignment="1">
      <alignment vertical="center"/>
    </xf>
    <xf numFmtId="3" fontId="5" fillId="0" borderId="13" xfId="0" applyNumberFormat="1" applyFont="1" applyFill="1" applyBorder="1" applyAlignment="1">
      <alignment horizontal="right" vertical="center"/>
    </xf>
    <xf numFmtId="187" fontId="5" fillId="0" borderId="20" xfId="0" applyNumberFormat="1" applyFont="1" applyFill="1" applyBorder="1" applyAlignment="1">
      <alignment horizontal="center" vertical="center"/>
    </xf>
    <xf numFmtId="187" fontId="5" fillId="0" borderId="19" xfId="0" applyNumberFormat="1" applyFont="1" applyFill="1" applyBorder="1" applyAlignment="1">
      <alignment horizontal="center" vertical="center"/>
    </xf>
    <xf numFmtId="187" fontId="5" fillId="0" borderId="20" xfId="0" applyNumberFormat="1" applyFont="1" applyFill="1" applyBorder="1" applyAlignment="1">
      <alignment horizontal="right" vertical="center"/>
    </xf>
    <xf numFmtId="187" fontId="5" fillId="0" borderId="19" xfId="0" applyNumberFormat="1" applyFont="1" applyFill="1" applyBorder="1" applyAlignment="1">
      <alignment horizontal="right" vertical="center"/>
    </xf>
    <xf numFmtId="0" fontId="17" fillId="0" borderId="0" xfId="0" applyFont="1" applyFill="1" applyAlignment="1">
      <alignment horizontal="center" vertical="center"/>
    </xf>
    <xf numFmtId="3" fontId="4" fillId="0" borderId="20" xfId="0" applyNumberFormat="1" applyFont="1" applyFill="1" applyBorder="1" applyAlignment="1">
      <alignment vertical="center"/>
    </xf>
    <xf numFmtId="3" fontId="4" fillId="0" borderId="19" xfId="0" applyNumberFormat="1" applyFont="1" applyFill="1" applyBorder="1" applyAlignment="1">
      <alignment vertical="center"/>
    </xf>
    <xf numFmtId="3" fontId="5" fillId="0" borderId="20" xfId="0" applyNumberFormat="1" applyFont="1" applyFill="1" applyBorder="1" applyAlignment="1">
      <alignment vertical="center"/>
    </xf>
    <xf numFmtId="3" fontId="5" fillId="0" borderId="19" xfId="0" applyNumberFormat="1" applyFont="1" applyFill="1" applyBorder="1" applyAlignment="1">
      <alignment vertical="center"/>
    </xf>
    <xf numFmtId="0" fontId="4" fillId="0" borderId="21" xfId="0" applyFont="1" applyFill="1" applyBorder="1" applyAlignment="1">
      <alignment horizontal="center" vertical="center" wrapText="1"/>
    </xf>
    <xf numFmtId="0" fontId="4" fillId="0" borderId="18" xfId="0" applyFont="1" applyFill="1" applyBorder="1" applyAlignment="1">
      <alignment horizontal="center" vertical="center" wrapText="1"/>
    </xf>
    <xf numFmtId="3" fontId="4" fillId="0" borderId="15" xfId="0" applyNumberFormat="1" applyFont="1" applyFill="1" applyBorder="1" applyAlignment="1">
      <alignment horizontal="right" vertical="center"/>
    </xf>
    <xf numFmtId="191" fontId="4" fillId="0" borderId="15" xfId="0" applyNumberFormat="1" applyFont="1" applyFill="1" applyBorder="1" applyAlignment="1">
      <alignment horizontal="right" vertical="center"/>
    </xf>
    <xf numFmtId="187" fontId="5" fillId="0" borderId="20" xfId="0" applyNumberFormat="1" applyFont="1" applyFill="1" applyBorder="1" applyAlignment="1">
      <alignment vertical="center"/>
    </xf>
    <xf numFmtId="187" fontId="5" fillId="0" borderId="19" xfId="0" applyNumberFormat="1" applyFont="1" applyFill="1" applyBorder="1" applyAlignment="1">
      <alignment vertical="center"/>
    </xf>
    <xf numFmtId="0" fontId="4" fillId="0" borderId="21" xfId="0" applyFont="1" applyFill="1" applyBorder="1" applyAlignment="1">
      <alignment horizontal="center"/>
    </xf>
    <xf numFmtId="0" fontId="4" fillId="0" borderId="17" xfId="0" applyFont="1" applyFill="1" applyBorder="1" applyAlignment="1">
      <alignment horizontal="center"/>
    </xf>
    <xf numFmtId="0" fontId="4" fillId="0" borderId="18" xfId="0" applyFont="1" applyFill="1" applyBorder="1" applyAlignment="1">
      <alignment horizontal="center"/>
    </xf>
    <xf numFmtId="3" fontId="4" fillId="0" borderId="10" xfId="0" applyNumberFormat="1" applyFont="1" applyFill="1" applyBorder="1" applyAlignment="1">
      <alignment horizontal="right" vertical="center"/>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Alignment="1">
      <alignment horizontal="left"/>
    </xf>
    <xf numFmtId="3" fontId="5" fillId="0" borderId="23" xfId="0" applyNumberFormat="1" applyFont="1" applyFill="1" applyBorder="1" applyAlignment="1">
      <alignment vertical="center"/>
    </xf>
    <xf numFmtId="3" fontId="5" fillId="0" borderId="24" xfId="0" applyNumberFormat="1" applyFont="1" applyFill="1" applyBorder="1" applyAlignment="1">
      <alignment vertical="center"/>
    </xf>
    <xf numFmtId="0" fontId="4" fillId="0" borderId="25" xfId="0"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26" xfId="0" applyFont="1" applyFill="1" applyBorder="1" applyAlignment="1">
      <alignment horizontal="left"/>
    </xf>
    <xf numFmtId="0" fontId="4" fillId="0" borderId="27" xfId="0" applyFont="1" applyFill="1" applyBorder="1" applyAlignment="1">
      <alignment horizontal="left"/>
    </xf>
    <xf numFmtId="0" fontId="4" fillId="0" borderId="28" xfId="0" applyFont="1" applyFill="1" applyBorder="1" applyAlignment="1">
      <alignment horizontal="left"/>
    </xf>
    <xf numFmtId="0" fontId="4" fillId="0" borderId="29" xfId="0" applyFont="1" applyFill="1" applyBorder="1" applyAlignment="1">
      <alignment horizontal="left"/>
    </xf>
    <xf numFmtId="0" fontId="4" fillId="0" borderId="30" xfId="0" applyFont="1" applyFill="1" applyBorder="1" applyAlignment="1">
      <alignment horizontal="left"/>
    </xf>
    <xf numFmtId="0" fontId="4" fillId="0" borderId="31" xfId="0" applyFont="1" applyFill="1" applyBorder="1" applyAlignment="1">
      <alignment horizontal="left"/>
    </xf>
    <xf numFmtId="0" fontId="5" fillId="0" borderId="0" xfId="0" applyFont="1" applyAlignment="1">
      <alignment horizontal="center"/>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49" fontId="4" fillId="0" borderId="0" xfId="0" applyNumberFormat="1" applyFont="1" applyAlignment="1">
      <alignment horizontal="center"/>
    </xf>
    <xf numFmtId="49" fontId="4" fillId="0" borderId="0" xfId="0" applyNumberFormat="1" applyFont="1" applyFill="1" applyAlignment="1">
      <alignment horizontal="center"/>
    </xf>
    <xf numFmtId="3" fontId="5" fillId="0" borderId="0" xfId="0" applyNumberFormat="1" applyFont="1" applyAlignment="1">
      <alignment horizontal="center"/>
    </xf>
    <xf numFmtId="0" fontId="4" fillId="0" borderId="0" xfId="0" applyFont="1" applyFill="1" applyAlignment="1">
      <alignment horizontal="center"/>
    </xf>
    <xf numFmtId="0" fontId="1" fillId="0" borderId="0" xfId="0" applyFont="1" applyAlignment="1">
      <alignment horizontal="center"/>
    </xf>
    <xf numFmtId="0" fontId="4" fillId="0" borderId="0" xfId="0" applyFont="1" applyAlignment="1">
      <alignment horizontal="left"/>
    </xf>
    <xf numFmtId="0" fontId="4" fillId="0" borderId="0" xfId="0" applyFont="1" applyAlignment="1">
      <alignment horizontal="left" vertical="center" wrapText="1"/>
    </xf>
    <xf numFmtId="0" fontId="13" fillId="0" borderId="0" xfId="0" applyFont="1" applyAlignment="1">
      <alignment horizontal="right"/>
    </xf>
  </cellXfs>
  <cellStyles count="10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omma 5" xfId="48"/>
    <cellStyle name="Comma 6"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10" xfId="63"/>
    <cellStyle name="Normal 11" xfId="64"/>
    <cellStyle name="Normal 12" xfId="65"/>
    <cellStyle name="Normal 13" xfId="66"/>
    <cellStyle name="Normal 14" xfId="67"/>
    <cellStyle name="Normal 15" xfId="68"/>
    <cellStyle name="Normal 16" xfId="69"/>
    <cellStyle name="Normal 17" xfId="70"/>
    <cellStyle name="Normal 18" xfId="71"/>
    <cellStyle name="Normal 19" xfId="72"/>
    <cellStyle name="Normal 2" xfId="73"/>
    <cellStyle name="Normal 2 2" xfId="74"/>
    <cellStyle name="Normal 20" xfId="75"/>
    <cellStyle name="Normal 21" xfId="76"/>
    <cellStyle name="Normal 22" xfId="77"/>
    <cellStyle name="Normal 23" xfId="78"/>
    <cellStyle name="Normal 24" xfId="79"/>
    <cellStyle name="Normal 25" xfId="80"/>
    <cellStyle name="Normal 26" xfId="81"/>
    <cellStyle name="Normal 27" xfId="82"/>
    <cellStyle name="Normal 28" xfId="83"/>
    <cellStyle name="Normal 3" xfId="84"/>
    <cellStyle name="Normal 4" xfId="85"/>
    <cellStyle name="Normal 5" xfId="86"/>
    <cellStyle name="Normal 6" xfId="87"/>
    <cellStyle name="Normal 7" xfId="88"/>
    <cellStyle name="Normal 8" xfId="89"/>
    <cellStyle name="Normal 9" xfId="90"/>
    <cellStyle name="Note" xfId="91"/>
    <cellStyle name="Note 10" xfId="92"/>
    <cellStyle name="Note 11" xfId="93"/>
    <cellStyle name="Note 12" xfId="94"/>
    <cellStyle name="Note 13" xfId="95"/>
    <cellStyle name="Note 14" xfId="96"/>
    <cellStyle name="Note 15" xfId="97"/>
    <cellStyle name="Note 16" xfId="98"/>
    <cellStyle name="Note 17" xfId="99"/>
    <cellStyle name="Note 18" xfId="100"/>
    <cellStyle name="Note 19" xfId="101"/>
    <cellStyle name="Note 2" xfId="102"/>
    <cellStyle name="Note 20" xfId="103"/>
    <cellStyle name="Note 21" xfId="104"/>
    <cellStyle name="Note 22" xfId="105"/>
    <cellStyle name="Note 23" xfId="106"/>
    <cellStyle name="Note 24" xfId="107"/>
    <cellStyle name="Note 25" xfId="108"/>
    <cellStyle name="Note 26" xfId="109"/>
    <cellStyle name="Note 27" xfId="110"/>
    <cellStyle name="Note 3" xfId="111"/>
    <cellStyle name="Note 4" xfId="112"/>
    <cellStyle name="Note 5" xfId="113"/>
    <cellStyle name="Note 6" xfId="114"/>
    <cellStyle name="Note 7" xfId="115"/>
    <cellStyle name="Note 8" xfId="116"/>
    <cellStyle name="Note 9" xfId="117"/>
    <cellStyle name="Output" xfId="118"/>
    <cellStyle name="Percent" xfId="119"/>
    <cellStyle name="Title" xfId="120"/>
    <cellStyle name="Total" xfId="121"/>
    <cellStyle name="Warning Text" xfId="1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30</xdr:row>
      <xdr:rowOff>0</xdr:rowOff>
    </xdr:from>
    <xdr:to>
      <xdr:col>6</xdr:col>
      <xdr:colOff>942975</xdr:colOff>
      <xdr:row>30</xdr:row>
      <xdr:rowOff>0</xdr:rowOff>
    </xdr:to>
    <xdr:pic>
      <xdr:nvPicPr>
        <xdr:cNvPr id="1" name="Picture 1"/>
        <xdr:cNvPicPr preferRelativeResize="1">
          <a:picLocks noChangeAspect="1"/>
        </xdr:cNvPicPr>
      </xdr:nvPicPr>
      <xdr:blipFill>
        <a:blip r:embed="rId1"/>
        <a:stretch>
          <a:fillRect/>
        </a:stretch>
      </xdr:blipFill>
      <xdr:spPr>
        <a:xfrm>
          <a:off x="5162550" y="7486650"/>
          <a:ext cx="20669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14"/>
  <sheetViews>
    <sheetView tabSelected="1" zoomScalePageLayoutView="0" workbookViewId="0" topLeftCell="A1">
      <selection activeCell="A1" sqref="A1"/>
    </sheetView>
  </sheetViews>
  <sheetFormatPr defaultColWidth="9.140625" defaultRowHeight="12.75"/>
  <cols>
    <col min="1" max="1" width="45.8515625" style="195" customWidth="1"/>
    <col min="2" max="2" width="6.57421875" style="194" customWidth="1"/>
    <col min="3" max="3" width="8.28125" style="194" customWidth="1"/>
    <col min="4" max="4" width="16.8515625" style="198" customWidth="1"/>
    <col min="5" max="5" width="19.28125" style="198" customWidth="1"/>
    <col min="6" max="16384" width="9.140625" style="195" customWidth="1"/>
  </cols>
  <sheetData>
    <row r="1" spans="1:5" ht="15" customHeight="1">
      <c r="A1" s="193" t="s">
        <v>258</v>
      </c>
      <c r="D1" s="347" t="s">
        <v>259</v>
      </c>
      <c r="E1" s="347"/>
    </row>
    <row r="2" spans="1:5" ht="15" customHeight="1">
      <c r="A2" s="196" t="s">
        <v>252</v>
      </c>
      <c r="D2" s="348" t="s">
        <v>260</v>
      </c>
      <c r="E2" s="348"/>
    </row>
    <row r="3" spans="1:5" ht="15" customHeight="1">
      <c r="A3" s="197"/>
      <c r="D3" s="348" t="s">
        <v>261</v>
      </c>
      <c r="E3" s="348"/>
    </row>
    <row r="4" ht="15" customHeight="1">
      <c r="E4" s="199"/>
    </row>
    <row r="5" spans="1:5" s="200" customFormat="1" ht="21.75">
      <c r="A5" s="349" t="s">
        <v>262</v>
      </c>
      <c r="B5" s="349"/>
      <c r="C5" s="349"/>
      <c r="D5" s="349"/>
      <c r="E5" s="349"/>
    </row>
    <row r="6" spans="1:5" s="202" customFormat="1" ht="15.75" customHeight="1">
      <c r="A6" s="350" t="s">
        <v>263</v>
      </c>
      <c r="B6" s="350"/>
      <c r="C6" s="350"/>
      <c r="D6" s="350"/>
      <c r="E6" s="350"/>
    </row>
    <row r="7" ht="13.5">
      <c r="E7" s="203" t="s">
        <v>264</v>
      </c>
    </row>
    <row r="8" spans="1:5" s="207" customFormat="1" ht="26.25" customHeight="1">
      <c r="A8" s="204" t="s">
        <v>46</v>
      </c>
      <c r="B8" s="204" t="s">
        <v>265</v>
      </c>
      <c r="C8" s="205" t="s">
        <v>266</v>
      </c>
      <c r="D8" s="206" t="s">
        <v>107</v>
      </c>
      <c r="E8" s="206" t="s">
        <v>200</v>
      </c>
    </row>
    <row r="9" spans="1:5" s="194" customFormat="1" ht="15.75" customHeight="1">
      <c r="A9" s="208">
        <v>1</v>
      </c>
      <c r="B9" s="208">
        <v>2</v>
      </c>
      <c r="C9" s="209">
        <v>3</v>
      </c>
      <c r="D9" s="210">
        <v>3</v>
      </c>
      <c r="E9" s="210" t="s">
        <v>267</v>
      </c>
    </row>
    <row r="10" spans="1:5" s="202" customFormat="1" ht="15.75" customHeight="1">
      <c r="A10" s="211" t="s">
        <v>268</v>
      </c>
      <c r="B10" s="212" t="s">
        <v>269</v>
      </c>
      <c r="C10" s="212" t="s">
        <v>222</v>
      </c>
      <c r="D10" s="213">
        <v>250597034976</v>
      </c>
      <c r="E10" s="213">
        <v>334939433642</v>
      </c>
    </row>
    <row r="11" spans="1:5" s="202" customFormat="1" ht="15.75" customHeight="1">
      <c r="A11" s="214" t="s">
        <v>270</v>
      </c>
      <c r="B11" s="215" t="s">
        <v>271</v>
      </c>
      <c r="C11" s="215" t="s">
        <v>272</v>
      </c>
      <c r="D11" s="216">
        <v>173471849411</v>
      </c>
      <c r="E11" s="216">
        <v>71969864774</v>
      </c>
    </row>
    <row r="12" spans="1:5" ht="15.75" customHeight="1">
      <c r="A12" s="217" t="s">
        <v>273</v>
      </c>
      <c r="B12" s="218" t="s">
        <v>274</v>
      </c>
      <c r="C12" s="218" t="s">
        <v>222</v>
      </c>
      <c r="D12" s="219">
        <v>129471849411</v>
      </c>
      <c r="E12" s="219">
        <v>71969864774</v>
      </c>
    </row>
    <row r="13" spans="1:5" ht="15.75" customHeight="1">
      <c r="A13" s="217" t="s">
        <v>275</v>
      </c>
      <c r="B13" s="218" t="s">
        <v>276</v>
      </c>
      <c r="C13" s="218" t="s">
        <v>222</v>
      </c>
      <c r="D13" s="219">
        <v>44000000000</v>
      </c>
      <c r="E13" s="219"/>
    </row>
    <row r="14" spans="1:5" s="202" customFormat="1" ht="15.75" customHeight="1">
      <c r="A14" s="214" t="s">
        <v>219</v>
      </c>
      <c r="B14" s="215" t="s">
        <v>277</v>
      </c>
      <c r="C14" s="215" t="s">
        <v>220</v>
      </c>
      <c r="D14" s="199">
        <v>23750003625</v>
      </c>
      <c r="E14" s="216">
        <v>109510310702</v>
      </c>
    </row>
    <row r="15" spans="1:5" ht="15.75" customHeight="1">
      <c r="A15" s="217" t="s">
        <v>221</v>
      </c>
      <c r="B15" s="218" t="s">
        <v>278</v>
      </c>
      <c r="C15" s="218" t="s">
        <v>222</v>
      </c>
      <c r="D15" s="219">
        <v>51244999258</v>
      </c>
      <c r="E15" s="219">
        <v>147208005178</v>
      </c>
    </row>
    <row r="16" spans="1:5" ht="27">
      <c r="A16" s="220" t="s">
        <v>279</v>
      </c>
      <c r="B16" s="218" t="s">
        <v>280</v>
      </c>
      <c r="C16" s="218" t="s">
        <v>222</v>
      </c>
      <c r="D16" s="219">
        <v>-27494995633</v>
      </c>
      <c r="E16" s="219">
        <v>-37697694476</v>
      </c>
    </row>
    <row r="17" spans="1:5" s="202" customFormat="1" ht="15.75" customHeight="1">
      <c r="A17" s="214" t="s">
        <v>281</v>
      </c>
      <c r="B17" s="215" t="s">
        <v>282</v>
      </c>
      <c r="C17" s="215" t="s">
        <v>283</v>
      </c>
      <c r="D17" s="216">
        <v>52647512620</v>
      </c>
      <c r="E17" s="216">
        <v>152749269963</v>
      </c>
    </row>
    <row r="18" spans="1:5" ht="15.75" customHeight="1">
      <c r="A18" s="217" t="s">
        <v>112</v>
      </c>
      <c r="B18" s="218" t="s">
        <v>284</v>
      </c>
      <c r="C18" s="218" t="s">
        <v>222</v>
      </c>
      <c r="D18" s="219">
        <v>2326662557</v>
      </c>
      <c r="E18" s="219">
        <v>1681434580</v>
      </c>
    </row>
    <row r="19" spans="1:5" ht="15.75" customHeight="1">
      <c r="A19" s="217" t="s">
        <v>235</v>
      </c>
      <c r="B19" s="218" t="s">
        <v>285</v>
      </c>
      <c r="C19" s="218"/>
      <c r="D19" s="219">
        <v>88550000</v>
      </c>
      <c r="E19" s="219">
        <v>149420205</v>
      </c>
    </row>
    <row r="20" spans="1:5" ht="15.75" customHeight="1">
      <c r="A20" s="217" t="s">
        <v>286</v>
      </c>
      <c r="B20" s="218" t="s">
        <v>287</v>
      </c>
      <c r="C20" s="218" t="s">
        <v>222</v>
      </c>
      <c r="D20" s="219"/>
      <c r="E20" s="219"/>
    </row>
    <row r="21" spans="1:5" ht="15.75" customHeight="1">
      <c r="A21" s="217" t="s">
        <v>288</v>
      </c>
      <c r="B21" s="218" t="s">
        <v>289</v>
      </c>
      <c r="C21" s="218" t="s">
        <v>222</v>
      </c>
      <c r="D21" s="219">
        <v>97017109473</v>
      </c>
      <c r="E21" s="219">
        <v>156488417540</v>
      </c>
    </row>
    <row r="22" spans="1:5" ht="15.75" customHeight="1">
      <c r="A22" s="217" t="s">
        <v>290</v>
      </c>
      <c r="B22" s="218" t="s">
        <v>291</v>
      </c>
      <c r="C22" s="218" t="s">
        <v>222</v>
      </c>
      <c r="D22" s="219">
        <v>67590590</v>
      </c>
      <c r="E22" s="219">
        <v>5106677638</v>
      </c>
    </row>
    <row r="23" spans="1:5" ht="15.75" customHeight="1">
      <c r="A23" s="217" t="s">
        <v>292</v>
      </c>
      <c r="B23" s="218" t="s">
        <v>293</v>
      </c>
      <c r="C23" s="218" t="s">
        <v>222</v>
      </c>
      <c r="D23" s="219">
        <v>-46852400000</v>
      </c>
      <c r="E23" s="219">
        <v>-10676680000</v>
      </c>
    </row>
    <row r="24" spans="1:5" s="202" customFormat="1" ht="15.75" customHeight="1">
      <c r="A24" s="214" t="s">
        <v>294</v>
      </c>
      <c r="B24" s="215" t="s">
        <v>295</v>
      </c>
      <c r="C24" s="215" t="s">
        <v>296</v>
      </c>
      <c r="D24" s="216"/>
      <c r="E24" s="216"/>
    </row>
    <row r="25" spans="1:5" s="202" customFormat="1" ht="15.75" customHeight="1">
      <c r="A25" s="214" t="s">
        <v>297</v>
      </c>
      <c r="B25" s="215" t="s">
        <v>298</v>
      </c>
      <c r="C25" s="215" t="s">
        <v>222</v>
      </c>
      <c r="D25" s="216">
        <v>727669320</v>
      </c>
      <c r="E25" s="216">
        <v>709988203</v>
      </c>
    </row>
    <row r="26" spans="1:5" ht="15.75" customHeight="1">
      <c r="A26" s="217" t="s">
        <v>299</v>
      </c>
      <c r="B26" s="218" t="s">
        <v>300</v>
      </c>
      <c r="C26" s="218" t="s">
        <v>222</v>
      </c>
      <c r="D26" s="219">
        <v>241751091</v>
      </c>
      <c r="E26" s="219">
        <v>212471474</v>
      </c>
    </row>
    <row r="27" spans="1:5" ht="15.75" customHeight="1">
      <c r="A27" s="217" t="s">
        <v>301</v>
      </c>
      <c r="B27" s="218" t="s">
        <v>302</v>
      </c>
      <c r="C27" s="218" t="s">
        <v>222</v>
      </c>
      <c r="D27" s="219"/>
      <c r="E27" s="219"/>
    </row>
    <row r="28" spans="1:5" ht="15.75" customHeight="1">
      <c r="A28" s="217" t="s">
        <v>303</v>
      </c>
      <c r="B28" s="218" t="s">
        <v>304</v>
      </c>
      <c r="C28" s="218" t="s">
        <v>222</v>
      </c>
      <c r="D28" s="219">
        <v>460438229</v>
      </c>
      <c r="E28" s="219">
        <v>460438229</v>
      </c>
    </row>
    <row r="29" spans="1:5" ht="15.75" customHeight="1">
      <c r="A29" s="217" t="s">
        <v>305</v>
      </c>
      <c r="B29" s="218">
        <v>157</v>
      </c>
      <c r="C29" s="218"/>
      <c r="D29" s="219"/>
      <c r="E29" s="219"/>
    </row>
    <row r="30" spans="1:5" ht="15.75" customHeight="1">
      <c r="A30" s="217" t="s">
        <v>306</v>
      </c>
      <c r="B30" s="218" t="s">
        <v>307</v>
      </c>
      <c r="C30" s="218" t="s">
        <v>222</v>
      </c>
      <c r="D30" s="219">
        <v>25480000</v>
      </c>
      <c r="E30" s="219">
        <v>37078500</v>
      </c>
    </row>
    <row r="31" spans="1:5" s="202" customFormat="1" ht="15.75" customHeight="1">
      <c r="A31" s="214" t="s">
        <v>308</v>
      </c>
      <c r="B31" s="215" t="s">
        <v>309</v>
      </c>
      <c r="C31" s="215" t="s">
        <v>222</v>
      </c>
      <c r="D31" s="216">
        <v>92308525102</v>
      </c>
      <c r="E31" s="216">
        <v>102256617011</v>
      </c>
    </row>
    <row r="32" spans="1:5" ht="15.75" customHeight="1">
      <c r="A32" s="217" t="s">
        <v>310</v>
      </c>
      <c r="B32" s="218" t="s">
        <v>311</v>
      </c>
      <c r="C32" s="218" t="s">
        <v>283</v>
      </c>
      <c r="D32" s="219"/>
      <c r="E32" s="219"/>
    </row>
    <row r="33" spans="1:5" ht="15.75" customHeight="1">
      <c r="A33" s="217" t="s">
        <v>312</v>
      </c>
      <c r="B33" s="218" t="s">
        <v>313</v>
      </c>
      <c r="C33" s="218" t="s">
        <v>222</v>
      </c>
      <c r="D33" s="219"/>
      <c r="E33" s="219"/>
    </row>
    <row r="34" spans="1:5" ht="15.75" customHeight="1">
      <c r="A34" s="217" t="s">
        <v>314</v>
      </c>
      <c r="B34" s="218" t="s">
        <v>315</v>
      </c>
      <c r="C34" s="218" t="s">
        <v>222</v>
      </c>
      <c r="D34" s="219"/>
      <c r="E34" s="219"/>
    </row>
    <row r="35" spans="1:5" ht="15.75" customHeight="1">
      <c r="A35" s="217" t="s">
        <v>316</v>
      </c>
      <c r="B35" s="218" t="s">
        <v>317</v>
      </c>
      <c r="C35" s="218" t="s">
        <v>222</v>
      </c>
      <c r="D35" s="219"/>
      <c r="E35" s="219"/>
    </row>
    <row r="36" spans="1:5" ht="15.75" customHeight="1">
      <c r="A36" s="217" t="s">
        <v>318</v>
      </c>
      <c r="B36" s="218" t="s">
        <v>319</v>
      </c>
      <c r="C36" s="218" t="s">
        <v>222</v>
      </c>
      <c r="D36" s="219"/>
      <c r="E36" s="219"/>
    </row>
    <row r="37" spans="1:5" ht="15.75" customHeight="1">
      <c r="A37" s="217" t="s">
        <v>320</v>
      </c>
      <c r="B37" s="218" t="s">
        <v>321</v>
      </c>
      <c r="C37" s="218" t="s">
        <v>222</v>
      </c>
      <c r="D37" s="219"/>
      <c r="E37" s="219"/>
    </row>
    <row r="38" spans="1:5" s="202" customFormat="1" ht="15.75" customHeight="1">
      <c r="A38" s="214" t="s">
        <v>322</v>
      </c>
      <c r="B38" s="215" t="s">
        <v>323</v>
      </c>
      <c r="C38" s="215" t="s">
        <v>222</v>
      </c>
      <c r="D38" s="216">
        <v>1233829591</v>
      </c>
      <c r="E38" s="216">
        <v>2135019068</v>
      </c>
    </row>
    <row r="39" spans="1:5" ht="15.75" customHeight="1">
      <c r="A39" s="217" t="s">
        <v>324</v>
      </c>
      <c r="B39" s="218" t="s">
        <v>325</v>
      </c>
      <c r="C39" s="218" t="s">
        <v>326</v>
      </c>
      <c r="D39" s="219">
        <v>98724591</v>
      </c>
      <c r="E39" s="219">
        <v>249771456</v>
      </c>
    </row>
    <row r="40" spans="1:5" ht="15.75" customHeight="1">
      <c r="A40" s="217" t="s">
        <v>327</v>
      </c>
      <c r="B40" s="218" t="s">
        <v>328</v>
      </c>
      <c r="C40" s="218" t="s">
        <v>222</v>
      </c>
      <c r="D40" s="219">
        <v>13969657098</v>
      </c>
      <c r="E40" s="219">
        <v>15716076811</v>
      </c>
    </row>
    <row r="41" spans="1:5" ht="15.75" customHeight="1">
      <c r="A41" s="217" t="s">
        <v>329</v>
      </c>
      <c r="B41" s="218" t="s">
        <v>330</v>
      </c>
      <c r="C41" s="218" t="s">
        <v>222</v>
      </c>
      <c r="D41" s="219">
        <v>-13870932507</v>
      </c>
      <c r="E41" s="219">
        <v>-15466305355</v>
      </c>
    </row>
    <row r="42" spans="1:5" ht="15.75" customHeight="1">
      <c r="A42" s="217" t="s">
        <v>331</v>
      </c>
      <c r="B42" s="218" t="s">
        <v>332</v>
      </c>
      <c r="C42" s="218" t="s">
        <v>222</v>
      </c>
      <c r="D42" s="219"/>
      <c r="E42" s="219"/>
    </row>
    <row r="43" spans="1:5" ht="15.75" customHeight="1">
      <c r="A43" s="217" t="s">
        <v>327</v>
      </c>
      <c r="B43" s="218" t="s">
        <v>333</v>
      </c>
      <c r="C43" s="218" t="s">
        <v>222</v>
      </c>
      <c r="D43" s="219"/>
      <c r="E43" s="219"/>
    </row>
    <row r="44" spans="1:5" ht="15.75" customHeight="1">
      <c r="A44" s="217" t="s">
        <v>329</v>
      </c>
      <c r="B44" s="218" t="s">
        <v>334</v>
      </c>
      <c r="C44" s="218" t="s">
        <v>222</v>
      </c>
      <c r="D44" s="219"/>
      <c r="E44" s="219"/>
    </row>
    <row r="45" spans="1:5" ht="15.75" customHeight="1">
      <c r="A45" s="217" t="s">
        <v>335</v>
      </c>
      <c r="B45" s="218" t="s">
        <v>336</v>
      </c>
      <c r="C45" s="218" t="s">
        <v>337</v>
      </c>
      <c r="D45" s="219">
        <v>1135105000</v>
      </c>
      <c r="E45" s="219">
        <v>1885247612</v>
      </c>
    </row>
    <row r="46" spans="1:5" ht="15.75" customHeight="1">
      <c r="A46" s="217" t="s">
        <v>327</v>
      </c>
      <c r="B46" s="218" t="s">
        <v>338</v>
      </c>
      <c r="C46" s="218" t="s">
        <v>222</v>
      </c>
      <c r="D46" s="219">
        <v>14916019704</v>
      </c>
      <c r="E46" s="219">
        <v>14856019704</v>
      </c>
    </row>
    <row r="47" spans="1:5" ht="15.75" customHeight="1">
      <c r="A47" s="217" t="s">
        <v>329</v>
      </c>
      <c r="B47" s="218" t="s">
        <v>339</v>
      </c>
      <c r="C47" s="218" t="s">
        <v>222</v>
      </c>
      <c r="D47" s="219">
        <v>-13780914704</v>
      </c>
      <c r="E47" s="219">
        <v>-12970772092</v>
      </c>
    </row>
    <row r="48" spans="1:5" ht="15.75" customHeight="1">
      <c r="A48" s="217" t="s">
        <v>340</v>
      </c>
      <c r="B48" s="218" t="s">
        <v>341</v>
      </c>
      <c r="C48" s="218" t="s">
        <v>222</v>
      </c>
      <c r="D48" s="219"/>
      <c r="E48" s="219"/>
    </row>
    <row r="49" spans="1:5" s="202" customFormat="1" ht="15.75" customHeight="1">
      <c r="A49" s="214" t="s">
        <v>342</v>
      </c>
      <c r="B49" s="215" t="s">
        <v>343</v>
      </c>
      <c r="C49" s="215" t="s">
        <v>222</v>
      </c>
      <c r="D49" s="216"/>
      <c r="E49" s="216"/>
    </row>
    <row r="50" spans="1:5" ht="15.75" customHeight="1">
      <c r="A50" s="217" t="s">
        <v>327</v>
      </c>
      <c r="B50" s="218" t="s">
        <v>344</v>
      </c>
      <c r="C50" s="218" t="s">
        <v>222</v>
      </c>
      <c r="D50" s="219"/>
      <c r="E50" s="219"/>
    </row>
    <row r="51" spans="1:5" ht="15.75" customHeight="1">
      <c r="A51" s="217" t="s">
        <v>329</v>
      </c>
      <c r="B51" s="218" t="s">
        <v>345</v>
      </c>
      <c r="C51" s="218" t="s">
        <v>222</v>
      </c>
      <c r="D51" s="219"/>
      <c r="E51" s="219"/>
    </row>
    <row r="52" spans="1:5" s="202" customFormat="1" ht="15.75" customHeight="1">
      <c r="A52" s="214" t="s">
        <v>224</v>
      </c>
      <c r="B52" s="215" t="s">
        <v>346</v>
      </c>
      <c r="C52" s="215" t="s">
        <v>222</v>
      </c>
      <c r="D52" s="216">
        <v>81782640916</v>
      </c>
      <c r="E52" s="216">
        <v>92048166816</v>
      </c>
    </row>
    <row r="53" spans="1:5" ht="15.75" customHeight="1">
      <c r="A53" s="217" t="s">
        <v>225</v>
      </c>
      <c r="B53" s="218" t="s">
        <v>347</v>
      </c>
      <c r="C53" s="218" t="s">
        <v>222</v>
      </c>
      <c r="D53" s="219">
        <v>30000000000</v>
      </c>
      <c r="E53" s="219">
        <v>30000000000</v>
      </c>
    </row>
    <row r="54" spans="1:5" ht="15.75" customHeight="1">
      <c r="A54" s="217" t="s">
        <v>348</v>
      </c>
      <c r="B54" s="218" t="s">
        <v>349</v>
      </c>
      <c r="C54" s="218" t="s">
        <v>222</v>
      </c>
      <c r="D54" s="219"/>
      <c r="E54" s="219"/>
    </row>
    <row r="55" spans="1:5" ht="15.75" customHeight="1">
      <c r="A55" s="217" t="s">
        <v>350</v>
      </c>
      <c r="B55" s="218" t="s">
        <v>351</v>
      </c>
      <c r="C55" s="218" t="s">
        <v>222</v>
      </c>
      <c r="D55" s="219"/>
      <c r="E55" s="219">
        <v>89912045756</v>
      </c>
    </row>
    <row r="56" spans="1:5" ht="15.75" customHeight="1">
      <c r="A56" s="217" t="s">
        <v>58</v>
      </c>
      <c r="B56" s="218" t="s">
        <v>352</v>
      </c>
      <c r="C56" s="218" t="s">
        <v>222</v>
      </c>
      <c r="D56" s="219"/>
      <c r="E56" s="219">
        <v>89912045756</v>
      </c>
    </row>
    <row r="57" spans="1:5" ht="15.75" customHeight="1">
      <c r="A57" s="217" t="s">
        <v>59</v>
      </c>
      <c r="B57" s="218" t="s">
        <v>353</v>
      </c>
      <c r="C57" s="218" t="s">
        <v>222</v>
      </c>
      <c r="D57" s="219"/>
      <c r="E57" s="219"/>
    </row>
    <row r="58" spans="1:5" ht="15.75" customHeight="1">
      <c r="A58" s="217" t="s">
        <v>354</v>
      </c>
      <c r="B58" s="218" t="s">
        <v>355</v>
      </c>
      <c r="C58" s="218" t="s">
        <v>220</v>
      </c>
      <c r="D58" s="219">
        <v>151910316756</v>
      </c>
      <c r="E58" s="219">
        <v>40791796000</v>
      </c>
    </row>
    <row r="59" spans="1:5" ht="15.75" customHeight="1">
      <c r="A59" s="217" t="s">
        <v>356</v>
      </c>
      <c r="B59" s="218" t="s">
        <v>357</v>
      </c>
      <c r="C59" s="218" t="s">
        <v>222</v>
      </c>
      <c r="D59" s="219">
        <v>-100127675840</v>
      </c>
      <c r="E59" s="219">
        <v>-68655674940</v>
      </c>
    </row>
    <row r="60" spans="1:5" s="202" customFormat="1" ht="15.75" customHeight="1">
      <c r="A60" s="214" t="s">
        <v>358</v>
      </c>
      <c r="B60" s="215" t="s">
        <v>359</v>
      </c>
      <c r="C60" s="215" t="s">
        <v>222</v>
      </c>
      <c r="D60" s="216">
        <v>9292054595</v>
      </c>
      <c r="E60" s="216">
        <v>8073431127</v>
      </c>
    </row>
    <row r="61" spans="1:5" ht="15.75" customHeight="1">
      <c r="A61" s="217" t="s">
        <v>360</v>
      </c>
      <c r="B61" s="218" t="s">
        <v>361</v>
      </c>
      <c r="C61" s="218" t="s">
        <v>362</v>
      </c>
      <c r="D61" s="219">
        <v>77661798</v>
      </c>
      <c r="E61" s="219">
        <v>278183492</v>
      </c>
    </row>
    <row r="62" spans="1:5" ht="15.75" customHeight="1">
      <c r="A62" s="217" t="s">
        <v>363</v>
      </c>
      <c r="B62" s="218" t="s">
        <v>364</v>
      </c>
      <c r="C62" s="218" t="s">
        <v>365</v>
      </c>
      <c r="D62" s="219"/>
      <c r="E62" s="219"/>
    </row>
    <row r="63" spans="1:5" ht="15.75" customHeight="1">
      <c r="A63" s="217" t="s">
        <v>366</v>
      </c>
      <c r="B63" s="218" t="s">
        <v>367</v>
      </c>
      <c r="C63" s="218" t="s">
        <v>368</v>
      </c>
      <c r="D63" s="219">
        <v>9214392797</v>
      </c>
      <c r="E63" s="219">
        <v>7795247635</v>
      </c>
    </row>
    <row r="64" spans="1:5" ht="15.75" customHeight="1">
      <c r="A64" s="221" t="s">
        <v>369</v>
      </c>
      <c r="B64" s="222" t="s">
        <v>370</v>
      </c>
      <c r="C64" s="222" t="s">
        <v>222</v>
      </c>
      <c r="D64" s="223"/>
      <c r="E64" s="223"/>
    </row>
    <row r="65" spans="1:5" s="202" customFormat="1" ht="15.75" customHeight="1">
      <c r="A65" s="224" t="s">
        <v>371</v>
      </c>
      <c r="B65" s="204" t="s">
        <v>372</v>
      </c>
      <c r="C65" s="204" t="s">
        <v>222</v>
      </c>
      <c r="D65" s="225">
        <v>342905560078</v>
      </c>
      <c r="E65" s="225">
        <v>437196050653</v>
      </c>
    </row>
    <row r="66" spans="1:5" s="202" customFormat="1" ht="15.75" customHeight="1">
      <c r="A66" s="211" t="s">
        <v>373</v>
      </c>
      <c r="B66" s="212" t="s">
        <v>374</v>
      </c>
      <c r="C66" s="212" t="s">
        <v>222</v>
      </c>
      <c r="D66" s="213">
        <v>141732319209</v>
      </c>
      <c r="E66" s="213">
        <v>154496025973</v>
      </c>
    </row>
    <row r="67" spans="1:5" s="202" customFormat="1" ht="15.75" customHeight="1">
      <c r="A67" s="214" t="s">
        <v>375</v>
      </c>
      <c r="B67" s="215" t="s">
        <v>376</v>
      </c>
      <c r="C67" s="215" t="s">
        <v>222</v>
      </c>
      <c r="D67" s="216">
        <v>141732319209</v>
      </c>
      <c r="E67" s="216">
        <v>154496025973</v>
      </c>
    </row>
    <row r="68" spans="1:5" ht="15.75" customHeight="1">
      <c r="A68" s="217" t="s">
        <v>377</v>
      </c>
      <c r="B68" s="218" t="s">
        <v>378</v>
      </c>
      <c r="C68" s="218" t="s">
        <v>222</v>
      </c>
      <c r="D68" s="219"/>
      <c r="E68" s="219"/>
    </row>
    <row r="69" spans="1:5" ht="15.75" customHeight="1">
      <c r="A69" s="217" t="s">
        <v>379</v>
      </c>
      <c r="B69" s="218" t="s">
        <v>380</v>
      </c>
      <c r="C69" s="218" t="s">
        <v>222</v>
      </c>
      <c r="D69" s="219">
        <v>105006773</v>
      </c>
      <c r="E69" s="219">
        <v>590429546</v>
      </c>
    </row>
    <row r="70" spans="1:5" ht="15.75" customHeight="1">
      <c r="A70" s="217" t="s">
        <v>381</v>
      </c>
      <c r="B70" s="218" t="s">
        <v>382</v>
      </c>
      <c r="C70" s="218" t="s">
        <v>222</v>
      </c>
      <c r="D70" s="219">
        <v>1963662000</v>
      </c>
      <c r="E70" s="219">
        <v>2333662000</v>
      </c>
    </row>
    <row r="71" spans="1:5" ht="15.75" customHeight="1">
      <c r="A71" s="217" t="s">
        <v>383</v>
      </c>
      <c r="B71" s="218" t="s">
        <v>384</v>
      </c>
      <c r="C71" s="218" t="s">
        <v>385</v>
      </c>
      <c r="D71" s="219">
        <v>1025904106</v>
      </c>
      <c r="E71" s="219">
        <v>1474354103</v>
      </c>
    </row>
    <row r="72" spans="1:5" ht="15.75" customHeight="1">
      <c r="A72" s="217" t="s">
        <v>386</v>
      </c>
      <c r="B72" s="218" t="s">
        <v>387</v>
      </c>
      <c r="C72" s="218" t="s">
        <v>222</v>
      </c>
      <c r="D72" s="219">
        <v>1504721564</v>
      </c>
      <c r="E72" s="219"/>
    </row>
    <row r="73" spans="1:5" ht="15.75" customHeight="1">
      <c r="A73" s="217" t="s">
        <v>388</v>
      </c>
      <c r="B73" s="218" t="s">
        <v>389</v>
      </c>
      <c r="C73" s="218" t="s">
        <v>390</v>
      </c>
      <c r="D73" s="219">
        <v>30164000</v>
      </c>
      <c r="E73" s="219">
        <v>17082000</v>
      </c>
    </row>
    <row r="74" spans="1:5" ht="15.75" customHeight="1">
      <c r="A74" s="217" t="s">
        <v>391</v>
      </c>
      <c r="B74" s="218" t="s">
        <v>392</v>
      </c>
      <c r="C74" s="218" t="s">
        <v>222</v>
      </c>
      <c r="D74" s="219"/>
      <c r="E74" s="219"/>
    </row>
    <row r="75" spans="1:5" ht="15.75" customHeight="1">
      <c r="A75" s="217" t="s">
        <v>393</v>
      </c>
      <c r="B75" s="218" t="s">
        <v>394</v>
      </c>
      <c r="C75" s="218" t="s">
        <v>395</v>
      </c>
      <c r="D75" s="219">
        <v>15729919514</v>
      </c>
      <c r="E75" s="219">
        <v>20355737298</v>
      </c>
    </row>
    <row r="76" spans="1:5" ht="15.75" customHeight="1">
      <c r="A76" s="217" t="s">
        <v>396</v>
      </c>
      <c r="B76" s="218" t="s">
        <v>397</v>
      </c>
      <c r="C76" s="218" t="s">
        <v>222</v>
      </c>
      <c r="D76" s="219">
        <v>118049743705</v>
      </c>
      <c r="E76" s="219">
        <v>126632406214</v>
      </c>
    </row>
    <row r="77" spans="1:5" ht="15.75" customHeight="1">
      <c r="A77" s="217" t="s">
        <v>398</v>
      </c>
      <c r="B77" s="218" t="s">
        <v>399</v>
      </c>
      <c r="C77" s="218" t="s">
        <v>222</v>
      </c>
      <c r="D77" s="219">
        <v>2929291284</v>
      </c>
      <c r="E77" s="219">
        <v>2569487944</v>
      </c>
    </row>
    <row r="78" spans="1:5" ht="15.75" customHeight="1">
      <c r="A78" s="221" t="s">
        <v>400</v>
      </c>
      <c r="B78" s="222" t="s">
        <v>401</v>
      </c>
      <c r="C78" s="222" t="s">
        <v>222</v>
      </c>
      <c r="D78" s="223"/>
      <c r="E78" s="223"/>
    </row>
    <row r="79" spans="1:5" ht="15.75" customHeight="1">
      <c r="A79" s="217" t="s">
        <v>402</v>
      </c>
      <c r="B79" s="218" t="s">
        <v>403</v>
      </c>
      <c r="C79" s="218" t="s">
        <v>222</v>
      </c>
      <c r="D79" s="226">
        <v>393906263</v>
      </c>
      <c r="E79" s="226">
        <v>516806263</v>
      </c>
    </row>
    <row r="80" spans="1:5" ht="15.75" customHeight="1">
      <c r="A80" s="217" t="s">
        <v>404</v>
      </c>
      <c r="B80" s="218" t="s">
        <v>405</v>
      </c>
      <c r="C80" s="218" t="s">
        <v>222</v>
      </c>
      <c r="D80" s="219"/>
      <c r="E80" s="219"/>
    </row>
    <row r="81" spans="1:5" ht="15.75" customHeight="1">
      <c r="A81" s="217" t="s">
        <v>406</v>
      </c>
      <c r="B81" s="218" t="s">
        <v>407</v>
      </c>
      <c r="C81" s="218" t="s">
        <v>222</v>
      </c>
      <c r="D81" s="219"/>
      <c r="E81" s="219">
        <v>6060605</v>
      </c>
    </row>
    <row r="82" spans="1:5" ht="15.75" customHeight="1">
      <c r="A82" s="217" t="s">
        <v>408</v>
      </c>
      <c r="B82" s="218" t="s">
        <v>409</v>
      </c>
      <c r="C82" s="218" t="s">
        <v>222</v>
      </c>
      <c r="D82" s="219"/>
      <c r="E82" s="219"/>
    </row>
    <row r="83" spans="1:5" s="202" customFormat="1" ht="15.75" customHeight="1">
      <c r="A83" s="214" t="s">
        <v>410</v>
      </c>
      <c r="B83" s="215" t="s">
        <v>411</v>
      </c>
      <c r="C83" s="215" t="s">
        <v>222</v>
      </c>
      <c r="D83" s="216"/>
      <c r="E83" s="216"/>
    </row>
    <row r="84" spans="1:5" ht="15.75" customHeight="1">
      <c r="A84" s="217" t="s">
        <v>412</v>
      </c>
      <c r="B84" s="218" t="s">
        <v>413</v>
      </c>
      <c r="C84" s="218" t="s">
        <v>222</v>
      </c>
      <c r="D84" s="219"/>
      <c r="E84" s="219"/>
    </row>
    <row r="85" spans="1:5" ht="15.75" customHeight="1">
      <c r="A85" s="217" t="s">
        <v>414</v>
      </c>
      <c r="B85" s="218" t="s">
        <v>415</v>
      </c>
      <c r="C85" s="218" t="s">
        <v>416</v>
      </c>
      <c r="D85" s="219"/>
      <c r="E85" s="219"/>
    </row>
    <row r="86" spans="1:5" ht="15.75" customHeight="1">
      <c r="A86" s="217" t="s">
        <v>417</v>
      </c>
      <c r="B86" s="218" t="s">
        <v>418</v>
      </c>
      <c r="C86" s="218" t="s">
        <v>222</v>
      </c>
      <c r="D86" s="219"/>
      <c r="E86" s="219"/>
    </row>
    <row r="87" spans="1:5" ht="15.75" customHeight="1">
      <c r="A87" s="217" t="s">
        <v>419</v>
      </c>
      <c r="B87" s="218" t="s">
        <v>420</v>
      </c>
      <c r="C87" s="218" t="s">
        <v>421</v>
      </c>
      <c r="D87" s="219"/>
      <c r="E87" s="219"/>
    </row>
    <row r="88" spans="1:5" ht="15.75" customHeight="1">
      <c r="A88" s="217" t="s">
        <v>422</v>
      </c>
      <c r="B88" s="218" t="s">
        <v>423</v>
      </c>
      <c r="C88" s="218" t="s">
        <v>365</v>
      </c>
      <c r="D88" s="219"/>
      <c r="E88" s="219"/>
    </row>
    <row r="89" spans="1:5" ht="15.75" customHeight="1">
      <c r="A89" s="217" t="s">
        <v>424</v>
      </c>
      <c r="B89" s="218" t="s">
        <v>425</v>
      </c>
      <c r="C89" s="218" t="s">
        <v>222</v>
      </c>
      <c r="D89" s="219"/>
      <c r="E89" s="219"/>
    </row>
    <row r="90" spans="1:5" ht="15.75" customHeight="1">
      <c r="A90" s="217" t="s">
        <v>426</v>
      </c>
      <c r="B90" s="218" t="s">
        <v>427</v>
      </c>
      <c r="C90" s="218" t="s">
        <v>222</v>
      </c>
      <c r="D90" s="219"/>
      <c r="E90" s="219"/>
    </row>
    <row r="91" spans="1:5" ht="15.75" customHeight="1">
      <c r="A91" s="217" t="s">
        <v>428</v>
      </c>
      <c r="B91" s="218" t="s">
        <v>429</v>
      </c>
      <c r="C91" s="218" t="s">
        <v>222</v>
      </c>
      <c r="D91" s="219"/>
      <c r="E91" s="219"/>
    </row>
    <row r="92" spans="1:5" ht="15.75" customHeight="1">
      <c r="A92" s="217" t="s">
        <v>430</v>
      </c>
      <c r="B92" s="218" t="s">
        <v>431</v>
      </c>
      <c r="C92" s="218" t="s">
        <v>222</v>
      </c>
      <c r="D92" s="219"/>
      <c r="E92" s="219"/>
    </row>
    <row r="93" spans="1:5" ht="15.75" customHeight="1">
      <c r="A93" s="217" t="s">
        <v>432</v>
      </c>
      <c r="B93" s="218" t="s">
        <v>433</v>
      </c>
      <c r="C93" s="218" t="s">
        <v>222</v>
      </c>
      <c r="D93" s="219"/>
      <c r="E93" s="219"/>
    </row>
    <row r="94" spans="1:5" s="202" customFormat="1" ht="15.75" customHeight="1">
      <c r="A94" s="214" t="s">
        <v>434</v>
      </c>
      <c r="B94" s="215" t="s">
        <v>435</v>
      </c>
      <c r="C94" s="215" t="s">
        <v>222</v>
      </c>
      <c r="D94" s="216">
        <v>201173240869</v>
      </c>
      <c r="E94" s="216">
        <v>282700024680</v>
      </c>
    </row>
    <row r="95" spans="1:5" ht="15.75" customHeight="1">
      <c r="A95" s="217" t="s">
        <v>436</v>
      </c>
      <c r="B95" s="218" t="s">
        <v>437</v>
      </c>
      <c r="C95" s="218" t="s">
        <v>222</v>
      </c>
      <c r="D95" s="219">
        <v>500000000000</v>
      </c>
      <c r="E95" s="219">
        <v>500000000000</v>
      </c>
    </row>
    <row r="96" spans="1:5" ht="15.75" customHeight="1">
      <c r="A96" s="217" t="s">
        <v>438</v>
      </c>
      <c r="B96" s="218" t="s">
        <v>439</v>
      </c>
      <c r="C96" s="218" t="s">
        <v>222</v>
      </c>
      <c r="D96" s="219"/>
      <c r="E96" s="219"/>
    </row>
    <row r="97" spans="1:5" ht="15.75" customHeight="1">
      <c r="A97" s="217" t="s">
        <v>440</v>
      </c>
      <c r="B97" s="218" t="s">
        <v>441</v>
      </c>
      <c r="C97" s="218" t="s">
        <v>222</v>
      </c>
      <c r="D97" s="219"/>
      <c r="E97" s="219"/>
    </row>
    <row r="98" spans="1:5" ht="15.75" customHeight="1">
      <c r="A98" s="217" t="s">
        <v>442</v>
      </c>
      <c r="B98" s="218" t="s">
        <v>443</v>
      </c>
      <c r="C98" s="218" t="s">
        <v>222</v>
      </c>
      <c r="D98" s="219"/>
      <c r="E98" s="219"/>
    </row>
    <row r="99" spans="1:5" ht="15.75" customHeight="1">
      <c r="A99" s="217" t="s">
        <v>444</v>
      </c>
      <c r="B99" s="218" t="s">
        <v>445</v>
      </c>
      <c r="C99" s="218" t="s">
        <v>222</v>
      </c>
      <c r="D99" s="219"/>
      <c r="E99" s="219"/>
    </row>
    <row r="100" spans="1:5" ht="15.75" customHeight="1">
      <c r="A100" s="217" t="s">
        <v>446</v>
      </c>
      <c r="B100" s="218" t="s">
        <v>447</v>
      </c>
      <c r="C100" s="218" t="s">
        <v>222</v>
      </c>
      <c r="D100" s="219"/>
      <c r="E100" s="219"/>
    </row>
    <row r="101" spans="1:5" ht="15.75" customHeight="1">
      <c r="A101" s="217" t="s">
        <v>448</v>
      </c>
      <c r="B101" s="218" t="s">
        <v>449</v>
      </c>
      <c r="C101" s="218" t="s">
        <v>222</v>
      </c>
      <c r="D101" s="219">
        <v>3139071388</v>
      </c>
      <c r="E101" s="219">
        <v>3139071388</v>
      </c>
    </row>
    <row r="102" spans="1:5" ht="15.75" customHeight="1">
      <c r="A102" s="217" t="s">
        <v>450</v>
      </c>
      <c r="B102" s="218" t="s">
        <v>451</v>
      </c>
      <c r="C102" s="218" t="s">
        <v>222</v>
      </c>
      <c r="D102" s="219">
        <v>8902712768</v>
      </c>
      <c r="E102" s="219">
        <v>8902712768</v>
      </c>
    </row>
    <row r="103" spans="1:5" ht="15" customHeight="1">
      <c r="A103" s="217" t="s">
        <v>452</v>
      </c>
      <c r="B103" s="218" t="s">
        <v>453</v>
      </c>
      <c r="C103" s="218" t="s">
        <v>222</v>
      </c>
      <c r="D103" s="219">
        <v>17534075535</v>
      </c>
      <c r="E103" s="219">
        <v>17534075535</v>
      </c>
    </row>
    <row r="104" spans="1:5" ht="15" customHeight="1">
      <c r="A104" s="217" t="s">
        <v>454</v>
      </c>
      <c r="B104" s="218" t="s">
        <v>455</v>
      </c>
      <c r="C104" s="218" t="s">
        <v>222</v>
      </c>
      <c r="D104" s="219">
        <v>-328402618822</v>
      </c>
      <c r="E104" s="219">
        <v>-246875835011</v>
      </c>
    </row>
    <row r="105" spans="1:6" s="202" customFormat="1" ht="15.75" customHeight="1">
      <c r="A105" s="224" t="s">
        <v>456</v>
      </c>
      <c r="B105" s="204" t="s">
        <v>457</v>
      </c>
      <c r="C105" s="204" t="s">
        <v>222</v>
      </c>
      <c r="D105" s="225">
        <v>342905560078</v>
      </c>
      <c r="E105" s="225">
        <v>437196050653</v>
      </c>
      <c r="F105" s="227"/>
    </row>
    <row r="106" spans="2:3" ht="13.5">
      <c r="B106" s="228"/>
      <c r="C106" s="228"/>
    </row>
    <row r="107" spans="1:5" ht="13.5">
      <c r="A107" s="229"/>
      <c r="B107" s="351" t="s">
        <v>458</v>
      </c>
      <c r="C107" s="351"/>
      <c r="D107" s="351"/>
      <c r="E107" s="351"/>
    </row>
    <row r="108" spans="1:5" s="202" customFormat="1" ht="13.5">
      <c r="A108" s="230" t="s">
        <v>459</v>
      </c>
      <c r="B108" s="231"/>
      <c r="C108" s="232"/>
      <c r="D108" s="346" t="s">
        <v>460</v>
      </c>
      <c r="E108" s="346"/>
    </row>
    <row r="109" spans="1:5" s="202" customFormat="1" ht="13.5">
      <c r="A109" s="230"/>
      <c r="B109" s="234"/>
      <c r="C109" s="235"/>
      <c r="D109" s="233"/>
      <c r="E109" s="233"/>
    </row>
    <row r="110" spans="1:5" s="202" customFormat="1" ht="13.5">
      <c r="A110" s="230"/>
      <c r="B110" s="234"/>
      <c r="C110" s="235"/>
      <c r="D110" s="233"/>
      <c r="E110" s="199"/>
    </row>
    <row r="111" spans="1:5" s="202" customFormat="1" ht="13.5">
      <c r="A111" s="230"/>
      <c r="B111" s="234"/>
      <c r="C111" s="235"/>
      <c r="D111" s="233"/>
      <c r="E111" s="199"/>
    </row>
    <row r="112" spans="1:5" s="202" customFormat="1" ht="13.5">
      <c r="A112" s="230"/>
      <c r="B112" s="234"/>
      <c r="C112" s="235"/>
      <c r="D112" s="233"/>
      <c r="E112" s="199"/>
    </row>
    <row r="113" spans="1:5" s="202" customFormat="1" ht="13.5">
      <c r="A113" s="230" t="s">
        <v>461</v>
      </c>
      <c r="B113" s="234"/>
      <c r="C113" s="235"/>
      <c r="D113" s="346" t="s">
        <v>257</v>
      </c>
      <c r="E113" s="346"/>
    </row>
    <row r="114" spans="2:3" ht="13.5">
      <c r="B114" s="201"/>
      <c r="C114" s="236"/>
    </row>
  </sheetData>
  <sheetProtection/>
  <mergeCells count="8">
    <mergeCell ref="D108:E108"/>
    <mergeCell ref="D113:E113"/>
    <mergeCell ref="D1:E1"/>
    <mergeCell ref="D2:E2"/>
    <mergeCell ref="D3:E3"/>
    <mergeCell ref="A5:E5"/>
    <mergeCell ref="A6:E6"/>
    <mergeCell ref="B107:E107"/>
  </mergeCells>
  <printOptions/>
  <pageMargins left="0.53" right="0.24" top="0.52" bottom="0.4" header="0.29" footer="0.16"/>
  <pageSetup horizontalDpi="600" verticalDpi="600" orientation="portrait" paperSize="9" r:id="rId1"/>
  <headerFooter alignWithMargins="0">
    <oddFooter>&amp;RTrang &amp;P/&amp;N</oddFooter>
  </headerFooter>
</worksheet>
</file>

<file path=xl/worksheets/sheet2.xml><?xml version="1.0" encoding="utf-8"?>
<worksheet xmlns="http://schemas.openxmlformats.org/spreadsheetml/2006/main" xmlns:r="http://schemas.openxmlformats.org/officeDocument/2006/relationships">
  <dimension ref="A1:G43"/>
  <sheetViews>
    <sheetView zoomScalePageLayoutView="0" workbookViewId="0" topLeftCell="A28">
      <selection activeCell="K38" sqref="K38"/>
    </sheetView>
  </sheetViews>
  <sheetFormatPr defaultColWidth="9.140625" defaultRowHeight="12.75"/>
  <cols>
    <col min="1" max="1" width="33.7109375" style="242" customWidth="1"/>
    <col min="2" max="2" width="5.57421875" style="243" customWidth="1"/>
    <col min="3" max="3" width="6.57421875" style="243" customWidth="1"/>
    <col min="4" max="4" width="15.7109375" style="283" customWidth="1"/>
    <col min="5" max="5" width="15.8515625" style="244" customWidth="1"/>
    <col min="6" max="7" width="16.8515625" style="0" customWidth="1"/>
  </cols>
  <sheetData>
    <row r="1" spans="1:7" s="237" customFormat="1" ht="12.75">
      <c r="A1" s="13" t="s">
        <v>258</v>
      </c>
      <c r="E1" s="354" t="s">
        <v>462</v>
      </c>
      <c r="F1" s="354"/>
      <c r="G1" s="354"/>
    </row>
    <row r="2" spans="1:7" s="237" customFormat="1" ht="12.75">
      <c r="A2" s="238" t="s">
        <v>252</v>
      </c>
      <c r="E2" s="347" t="s">
        <v>1</v>
      </c>
      <c r="F2" s="347"/>
      <c r="G2" s="347"/>
    </row>
    <row r="3" spans="1:7" s="237" customFormat="1" ht="12.75">
      <c r="A3" s="239"/>
      <c r="E3" s="347" t="s">
        <v>22</v>
      </c>
      <c r="F3" s="347"/>
      <c r="G3" s="347"/>
    </row>
    <row r="4" spans="1:5" s="237" customFormat="1" ht="13.5" customHeight="1">
      <c r="A4" s="239"/>
      <c r="D4" s="240"/>
      <c r="E4" s="240"/>
    </row>
    <row r="5" spans="1:7" s="241" customFormat="1" ht="19.5">
      <c r="A5" s="355" t="s">
        <v>463</v>
      </c>
      <c r="B5" s="355"/>
      <c r="C5" s="355"/>
      <c r="D5" s="355"/>
      <c r="E5" s="355"/>
      <c r="F5" s="355"/>
      <c r="G5" s="355"/>
    </row>
    <row r="6" spans="1:7" s="202" customFormat="1" ht="15" customHeight="1">
      <c r="A6" s="350" t="s">
        <v>464</v>
      </c>
      <c r="B6" s="350"/>
      <c r="C6" s="350"/>
      <c r="D6" s="350"/>
      <c r="E6" s="350"/>
      <c r="F6" s="350"/>
      <c r="G6" s="350"/>
    </row>
    <row r="7" spans="4:7" ht="15" customHeight="1">
      <c r="D7" s="240"/>
      <c r="G7" s="203" t="s">
        <v>264</v>
      </c>
    </row>
    <row r="8" spans="1:7" s="248" customFormat="1" ht="28.5" customHeight="1">
      <c r="A8" s="356" t="s">
        <v>46</v>
      </c>
      <c r="B8" s="357" t="s">
        <v>265</v>
      </c>
      <c r="C8" s="358" t="s">
        <v>465</v>
      </c>
      <c r="D8" s="359" t="s">
        <v>466</v>
      </c>
      <c r="E8" s="360"/>
      <c r="F8" s="359" t="s">
        <v>467</v>
      </c>
      <c r="G8" s="360"/>
    </row>
    <row r="9" spans="1:7" s="248" customFormat="1" ht="15.75" customHeight="1">
      <c r="A9" s="356"/>
      <c r="B9" s="357"/>
      <c r="C9" s="358"/>
      <c r="D9" s="249" t="s">
        <v>468</v>
      </c>
      <c r="E9" s="249" t="s">
        <v>469</v>
      </c>
      <c r="F9" s="249" t="s">
        <v>468</v>
      </c>
      <c r="G9" s="249" t="s">
        <v>469</v>
      </c>
    </row>
    <row r="10" spans="1:7" s="248" customFormat="1" ht="15.75" customHeight="1">
      <c r="A10" s="245" t="s">
        <v>470</v>
      </c>
      <c r="B10" s="246" t="s">
        <v>471</v>
      </c>
      <c r="C10" s="247">
        <v>3</v>
      </c>
      <c r="D10" s="245">
        <v>4</v>
      </c>
      <c r="E10" s="245">
        <v>5</v>
      </c>
      <c r="F10" s="245">
        <v>6</v>
      </c>
      <c r="G10" s="245">
        <v>7</v>
      </c>
    </row>
    <row r="11" spans="1:7" s="2" customFormat="1" ht="14.25">
      <c r="A11" s="250" t="s">
        <v>472</v>
      </c>
      <c r="B11" s="251" t="s">
        <v>473</v>
      </c>
      <c r="C11" s="252"/>
      <c r="D11" s="253">
        <v>14760519984</v>
      </c>
      <c r="E11" s="253">
        <v>24396204569</v>
      </c>
      <c r="F11" s="254">
        <v>55698337486</v>
      </c>
      <c r="G11" s="254">
        <v>61269228038</v>
      </c>
    </row>
    <row r="12" spans="1:7" s="1" customFormat="1" ht="30">
      <c r="A12" s="255" t="s">
        <v>474</v>
      </c>
      <c r="B12" s="256" t="s">
        <v>475</v>
      </c>
      <c r="C12" s="257"/>
      <c r="D12" s="258">
        <v>4581498856</v>
      </c>
      <c r="E12" s="258">
        <v>7246841935</v>
      </c>
      <c r="F12" s="259">
        <v>22482043010</v>
      </c>
      <c r="G12" s="259">
        <v>25070338192</v>
      </c>
    </row>
    <row r="13" spans="1:7" s="1" customFormat="1" ht="30">
      <c r="A13" s="255" t="s">
        <v>476</v>
      </c>
      <c r="B13" s="256" t="s">
        <v>477</v>
      </c>
      <c r="C13" s="257"/>
      <c r="D13" s="258">
        <v>2208414980</v>
      </c>
      <c r="E13" s="258">
        <v>5237555367</v>
      </c>
      <c r="F13" s="259">
        <v>8605518312</v>
      </c>
      <c r="G13" s="259">
        <v>7755513263</v>
      </c>
    </row>
    <row r="14" spans="1:7" s="1" customFormat="1" ht="30">
      <c r="A14" s="255" t="s">
        <v>478</v>
      </c>
      <c r="B14" s="256" t="s">
        <v>479</v>
      </c>
      <c r="C14" s="257"/>
      <c r="D14" s="258">
        <v>0</v>
      </c>
      <c r="E14" s="258">
        <v>1447441200</v>
      </c>
      <c r="F14" s="259">
        <v>0</v>
      </c>
      <c r="G14" s="259">
        <v>1447441200</v>
      </c>
    </row>
    <row r="15" spans="1:7" s="1" customFormat="1" ht="30">
      <c r="A15" s="255" t="s">
        <v>480</v>
      </c>
      <c r="B15" s="256" t="s">
        <v>481</v>
      </c>
      <c r="C15" s="257"/>
      <c r="D15" s="258">
        <v>198343422</v>
      </c>
      <c r="E15" s="258">
        <v>342933473</v>
      </c>
      <c r="F15" s="259">
        <v>428506968</v>
      </c>
      <c r="G15" s="259">
        <f>363154825</f>
        <v>363154825</v>
      </c>
    </row>
    <row r="16" spans="1:7" s="1" customFormat="1" ht="15">
      <c r="A16" s="255" t="s">
        <v>482</v>
      </c>
      <c r="B16" s="256" t="s">
        <v>483</v>
      </c>
      <c r="C16" s="257"/>
      <c r="D16" s="258">
        <v>4181702273</v>
      </c>
      <c r="E16" s="258">
        <v>4962637881</v>
      </c>
      <c r="F16" s="259">
        <v>8806339922</v>
      </c>
      <c r="G16" s="259">
        <v>8385170767</v>
      </c>
    </row>
    <row r="17" spans="1:7" s="1" customFormat="1" ht="15">
      <c r="A17" s="255" t="s">
        <v>484</v>
      </c>
      <c r="B17" s="256" t="s">
        <v>485</v>
      </c>
      <c r="C17" s="257"/>
      <c r="D17" s="258">
        <v>305785021</v>
      </c>
      <c r="E17" s="258">
        <v>800727416</v>
      </c>
      <c r="F17" s="259">
        <v>1649127521</v>
      </c>
      <c r="G17" s="259">
        <v>2291785841</v>
      </c>
    </row>
    <row r="18" spans="1:7" s="1" customFormat="1" ht="30">
      <c r="A18" s="255" t="s">
        <v>486</v>
      </c>
      <c r="B18" s="256" t="s">
        <v>487</v>
      </c>
      <c r="C18" s="257"/>
      <c r="D18" s="258">
        <v>0</v>
      </c>
      <c r="E18" s="258">
        <v>0</v>
      </c>
      <c r="F18" s="259">
        <v>0</v>
      </c>
      <c r="G18" s="259">
        <v>0</v>
      </c>
    </row>
    <row r="19" spans="1:7" s="1" customFormat="1" ht="15">
      <c r="A19" s="255" t="s">
        <v>488</v>
      </c>
      <c r="B19" s="256" t="s">
        <v>489</v>
      </c>
      <c r="C19" s="257"/>
      <c r="D19" s="258">
        <v>0</v>
      </c>
      <c r="E19" s="258">
        <v>0</v>
      </c>
      <c r="F19" s="259">
        <v>0</v>
      </c>
      <c r="G19" s="259">
        <v>0</v>
      </c>
    </row>
    <row r="20" spans="1:7" s="1" customFormat="1" ht="15">
      <c r="A20" s="255" t="s">
        <v>490</v>
      </c>
      <c r="B20" s="256" t="s">
        <v>491</v>
      </c>
      <c r="C20" s="257"/>
      <c r="D20" s="258">
        <v>3284775432</v>
      </c>
      <c r="E20" s="258">
        <v>4358067297</v>
      </c>
      <c r="F20" s="259">
        <v>13726801753</v>
      </c>
      <c r="G20" s="259">
        <v>15955823950</v>
      </c>
    </row>
    <row r="21" spans="1:7" s="1" customFormat="1" ht="15">
      <c r="A21" s="255" t="s">
        <v>492</v>
      </c>
      <c r="B21" s="256">
        <v>2</v>
      </c>
      <c r="C21" s="257"/>
      <c r="D21" s="258">
        <v>0</v>
      </c>
      <c r="E21" s="258">
        <v>0</v>
      </c>
      <c r="F21" s="259">
        <v>0</v>
      </c>
      <c r="G21" s="260">
        <v>0</v>
      </c>
    </row>
    <row r="22" spans="1:7" s="2" customFormat="1" ht="28.5">
      <c r="A22" s="261" t="s">
        <v>493</v>
      </c>
      <c r="B22" s="262" t="s">
        <v>494</v>
      </c>
      <c r="C22" s="263"/>
      <c r="D22" s="264">
        <v>14760519984</v>
      </c>
      <c r="E22" s="264">
        <v>24396204569</v>
      </c>
      <c r="F22" s="265">
        <v>55698337486</v>
      </c>
      <c r="G22" s="265">
        <v>61269228038</v>
      </c>
    </row>
    <row r="23" spans="1:7" s="1" customFormat="1" ht="15">
      <c r="A23" s="255" t="s">
        <v>495</v>
      </c>
      <c r="B23" s="262" t="s">
        <v>496</v>
      </c>
      <c r="C23" s="257"/>
      <c r="D23" s="258">
        <v>5467523015</v>
      </c>
      <c r="E23" s="258">
        <v>70598894509</v>
      </c>
      <c r="F23" s="259">
        <v>95456989115</v>
      </c>
      <c r="G23" s="259">
        <v>171099604651</v>
      </c>
    </row>
    <row r="24" spans="1:7" s="2" customFormat="1" ht="28.5">
      <c r="A24" s="261" t="s">
        <v>497</v>
      </c>
      <c r="B24" s="262" t="s">
        <v>498</v>
      </c>
      <c r="C24" s="263"/>
      <c r="D24" s="264">
        <v>9292996969</v>
      </c>
      <c r="E24" s="266">
        <v>-46202689940</v>
      </c>
      <c r="F24" s="267">
        <v>-39758651629</v>
      </c>
      <c r="G24" s="267">
        <v>-109830376613</v>
      </c>
    </row>
    <row r="25" spans="1:7" s="1" customFormat="1" ht="15">
      <c r="A25" s="255" t="s">
        <v>499</v>
      </c>
      <c r="B25" s="262" t="s">
        <v>500</v>
      </c>
      <c r="C25" s="257"/>
      <c r="D25" s="258">
        <v>6397005948</v>
      </c>
      <c r="E25" s="258">
        <v>32759509620</v>
      </c>
      <c r="F25" s="259">
        <v>42495404909</v>
      </c>
      <c r="G25" s="259">
        <v>74819423754</v>
      </c>
    </row>
    <row r="26" spans="1:7" s="2" customFormat="1" ht="28.5">
      <c r="A26" s="261" t="s">
        <v>501</v>
      </c>
      <c r="B26" s="262" t="s">
        <v>502</v>
      </c>
      <c r="C26" s="263"/>
      <c r="D26" s="266">
        <v>2895991021</v>
      </c>
      <c r="E26" s="266">
        <v>-78962199560</v>
      </c>
      <c r="F26" s="267">
        <v>-82254056538</v>
      </c>
      <c r="G26" s="267">
        <v>-184649800367</v>
      </c>
    </row>
    <row r="27" spans="1:7" s="1" customFormat="1" ht="15">
      <c r="A27" s="255" t="s">
        <v>503</v>
      </c>
      <c r="B27" s="262" t="s">
        <v>504</v>
      </c>
      <c r="C27" s="257"/>
      <c r="D27" s="258">
        <v>0</v>
      </c>
      <c r="E27" s="258">
        <v>15454545</v>
      </c>
      <c r="F27" s="259">
        <v>727272727</v>
      </c>
      <c r="G27" s="259">
        <v>15454545</v>
      </c>
    </row>
    <row r="28" spans="1:7" s="1" customFormat="1" ht="15">
      <c r="A28" s="255" t="s">
        <v>505</v>
      </c>
      <c r="B28" s="262" t="s">
        <v>506</v>
      </c>
      <c r="C28" s="257"/>
      <c r="D28" s="258">
        <v>0</v>
      </c>
      <c r="E28" s="258">
        <v>0</v>
      </c>
      <c r="F28" s="259">
        <v>0</v>
      </c>
      <c r="G28" s="259">
        <v>0</v>
      </c>
    </row>
    <row r="29" spans="1:7" s="1" customFormat="1" ht="15">
      <c r="A29" s="255" t="s">
        <v>507</v>
      </c>
      <c r="B29" s="262" t="s">
        <v>508</v>
      </c>
      <c r="C29" s="257"/>
      <c r="D29" s="258">
        <v>0</v>
      </c>
      <c r="E29" s="258">
        <v>15454545</v>
      </c>
      <c r="F29" s="259">
        <v>727272727</v>
      </c>
      <c r="G29" s="259">
        <v>15454545</v>
      </c>
    </row>
    <row r="30" spans="1:7" s="2" customFormat="1" ht="28.5">
      <c r="A30" s="261" t="s">
        <v>509</v>
      </c>
      <c r="B30" s="262" t="s">
        <v>510</v>
      </c>
      <c r="C30" s="263"/>
      <c r="D30" s="266">
        <v>2895991021</v>
      </c>
      <c r="E30" s="266">
        <v>-78946745015</v>
      </c>
      <c r="F30" s="267">
        <v>-81526783811</v>
      </c>
      <c r="G30" s="267">
        <v>-184634345822</v>
      </c>
    </row>
    <row r="31" spans="1:7" s="1" customFormat="1" ht="30">
      <c r="A31" s="255" t="s">
        <v>511</v>
      </c>
      <c r="B31" s="262" t="s">
        <v>512</v>
      </c>
      <c r="C31" s="256" t="s">
        <v>513</v>
      </c>
      <c r="D31" s="258">
        <v>0</v>
      </c>
      <c r="E31" s="258">
        <v>0</v>
      </c>
      <c r="F31" s="259">
        <v>0</v>
      </c>
      <c r="G31" s="259">
        <v>0</v>
      </c>
    </row>
    <row r="32" spans="1:7" s="1" customFormat="1" ht="15">
      <c r="A32" s="268" t="s">
        <v>514</v>
      </c>
      <c r="B32" s="262" t="s">
        <v>515</v>
      </c>
      <c r="C32" s="256" t="s">
        <v>516</v>
      </c>
      <c r="D32" s="258">
        <v>0</v>
      </c>
      <c r="E32" s="258">
        <v>0</v>
      </c>
      <c r="F32" s="259">
        <v>0</v>
      </c>
      <c r="G32" s="259">
        <v>0</v>
      </c>
    </row>
    <row r="33" spans="1:7" s="2" customFormat="1" ht="14.25">
      <c r="A33" s="261" t="s">
        <v>517</v>
      </c>
      <c r="B33" s="262" t="s">
        <v>518</v>
      </c>
      <c r="C33" s="263"/>
      <c r="D33" s="269">
        <v>2895991021</v>
      </c>
      <c r="E33" s="269">
        <v>-78946745015</v>
      </c>
      <c r="F33" s="270">
        <v>-81526783811</v>
      </c>
      <c r="G33" s="270">
        <v>-184634345822</v>
      </c>
    </row>
    <row r="34" spans="1:7" s="1" customFormat="1" ht="15">
      <c r="A34" s="271" t="s">
        <v>519</v>
      </c>
      <c r="B34" s="272" t="s">
        <v>520</v>
      </c>
      <c r="C34" s="273"/>
      <c r="D34" s="274">
        <v>0</v>
      </c>
      <c r="E34" s="274">
        <v>0</v>
      </c>
      <c r="F34" s="275">
        <v>0</v>
      </c>
      <c r="G34" s="275">
        <v>0</v>
      </c>
    </row>
    <row r="36" spans="1:7" s="277" customFormat="1" ht="15">
      <c r="A36" s="276"/>
      <c r="B36" s="276"/>
      <c r="C36" s="276"/>
      <c r="G36" s="278" t="s">
        <v>458</v>
      </c>
    </row>
    <row r="37" spans="1:7" s="280" customFormat="1" ht="14.25">
      <c r="A37" s="279" t="s">
        <v>521</v>
      </c>
      <c r="C37" s="352" t="s">
        <v>522</v>
      </c>
      <c r="D37" s="352"/>
      <c r="E37" s="281"/>
      <c r="F37" s="353" t="s">
        <v>460</v>
      </c>
      <c r="G37" s="353"/>
    </row>
    <row r="38" spans="1:3" s="280" customFormat="1" ht="14.25">
      <c r="A38" s="279"/>
      <c r="B38" s="282"/>
      <c r="C38" s="281"/>
    </row>
    <row r="39" spans="1:3" s="280" customFormat="1" ht="14.25">
      <c r="A39" s="279"/>
      <c r="B39" s="282"/>
      <c r="C39" s="281"/>
    </row>
    <row r="40" spans="1:3" s="280" customFormat="1" ht="14.25">
      <c r="A40" s="279"/>
      <c r="B40" s="282"/>
      <c r="C40" s="281"/>
    </row>
    <row r="41" spans="1:3" s="280" customFormat="1" ht="14.25">
      <c r="A41" s="279"/>
      <c r="B41" s="282"/>
      <c r="C41" s="281"/>
    </row>
    <row r="42" spans="1:3" s="280" customFormat="1" ht="14.25">
      <c r="A42" s="279"/>
      <c r="B42" s="282"/>
      <c r="C42" s="281"/>
    </row>
    <row r="43" spans="1:7" s="280" customFormat="1" ht="14.25">
      <c r="A43" s="279" t="s">
        <v>523</v>
      </c>
      <c r="C43" s="352" t="s">
        <v>524</v>
      </c>
      <c r="D43" s="352"/>
      <c r="E43" s="281"/>
      <c r="F43" s="353" t="s">
        <v>257</v>
      </c>
      <c r="G43" s="353"/>
    </row>
  </sheetData>
  <sheetProtection/>
  <mergeCells count="14">
    <mergeCell ref="B8:B9"/>
    <mergeCell ref="C8:C9"/>
    <mergeCell ref="D8:E8"/>
    <mergeCell ref="F8:G8"/>
    <mergeCell ref="C37:D37"/>
    <mergeCell ref="F37:G37"/>
    <mergeCell ref="C43:D43"/>
    <mergeCell ref="F43:G43"/>
    <mergeCell ref="E1:G1"/>
    <mergeCell ref="E2:G2"/>
    <mergeCell ref="E3:G3"/>
    <mergeCell ref="A5:G5"/>
    <mergeCell ref="A6:G6"/>
    <mergeCell ref="A8:A9"/>
  </mergeCells>
  <printOptions horizontalCentered="1"/>
  <pageMargins left="0.33" right="0.2" top="0.433070866141732" bottom="0.15748031496063" header="0.196850393700787" footer="0.15748031496063"/>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S54"/>
  <sheetViews>
    <sheetView zoomScalePageLayoutView="0" workbookViewId="0" topLeftCell="A1">
      <pane xSplit="1" ySplit="9" topLeftCell="B46" activePane="bottomRight" state="frozen"/>
      <selection pane="topLeft" activeCell="C15" sqref="C15"/>
      <selection pane="topRight" activeCell="C15" sqref="C15"/>
      <selection pane="bottomLeft" activeCell="C15" sqref="C15"/>
      <selection pane="bottomRight" activeCell="G48" sqref="G48"/>
    </sheetView>
  </sheetViews>
  <sheetFormatPr defaultColWidth="9.140625" defaultRowHeight="12.75"/>
  <cols>
    <col min="1" max="1" width="43.28125" style="285" customWidth="1"/>
    <col min="2" max="2" width="4.57421875" style="285" customWidth="1"/>
    <col min="3" max="3" width="7.421875" style="285" customWidth="1"/>
    <col min="4" max="4" width="19.57421875" style="289" customWidth="1"/>
    <col min="5" max="5" width="20.8515625" style="290" customWidth="1"/>
    <col min="6" max="6" width="19.421875" style="285" customWidth="1"/>
    <col min="7" max="7" width="21.140625" style="285" bestFit="1" customWidth="1"/>
    <col min="8" max="16384" width="9.140625" style="285" customWidth="1"/>
  </cols>
  <sheetData>
    <row r="1" spans="1:5" ht="13.5">
      <c r="A1" s="284" t="s">
        <v>258</v>
      </c>
      <c r="D1" s="362" t="s">
        <v>525</v>
      </c>
      <c r="E1" s="362"/>
    </row>
    <row r="2" spans="1:5" ht="13.5">
      <c r="A2" s="196" t="s">
        <v>252</v>
      </c>
      <c r="D2" s="363" t="s">
        <v>1</v>
      </c>
      <c r="E2" s="363"/>
    </row>
    <row r="3" spans="1:5" ht="13.5" customHeight="1">
      <c r="A3" s="286"/>
      <c r="D3" s="363" t="s">
        <v>526</v>
      </c>
      <c r="E3" s="363"/>
    </row>
    <row r="4" spans="1:2" ht="11.25" customHeight="1">
      <c r="A4" s="287"/>
      <c r="B4" s="288"/>
    </row>
    <row r="5" spans="1:5" ht="19.5">
      <c r="A5" s="364" t="s">
        <v>527</v>
      </c>
      <c r="B5" s="364"/>
      <c r="C5" s="364"/>
      <c r="D5" s="364"/>
      <c r="E5" s="364"/>
    </row>
    <row r="6" spans="1:5" s="291" customFormat="1" ht="15.75">
      <c r="A6" s="365" t="s">
        <v>528</v>
      </c>
      <c r="B6" s="365"/>
      <c r="C6" s="365"/>
      <c r="D6" s="365"/>
      <c r="E6" s="365"/>
    </row>
    <row r="7" spans="1:5" s="292" customFormat="1" ht="16.5" customHeight="1">
      <c r="A7" s="366" t="s">
        <v>253</v>
      </c>
      <c r="B7" s="366"/>
      <c r="C7" s="366"/>
      <c r="D7" s="366"/>
      <c r="E7" s="366"/>
    </row>
    <row r="8" spans="2:5" ht="14.25" customHeight="1">
      <c r="B8" s="293"/>
      <c r="D8" s="294"/>
      <c r="E8" s="295" t="s">
        <v>529</v>
      </c>
    </row>
    <row r="9" spans="1:5" s="292" customFormat="1" ht="45" customHeight="1">
      <c r="A9" s="296" t="s">
        <v>46</v>
      </c>
      <c r="B9" s="296" t="s">
        <v>530</v>
      </c>
      <c r="C9" s="296" t="s">
        <v>465</v>
      </c>
      <c r="D9" s="297" t="s">
        <v>531</v>
      </c>
      <c r="E9" s="297" t="s">
        <v>532</v>
      </c>
    </row>
    <row r="10" spans="1:5" s="301" customFormat="1" ht="18" customHeight="1">
      <c r="A10" s="298">
        <v>1</v>
      </c>
      <c r="B10" s="298">
        <v>2</v>
      </c>
      <c r="C10" s="298">
        <v>3</v>
      </c>
      <c r="D10" s="299" t="s">
        <v>267</v>
      </c>
      <c r="E10" s="300" t="s">
        <v>533</v>
      </c>
    </row>
    <row r="11" spans="1:5" s="301" customFormat="1" ht="21.75" customHeight="1">
      <c r="A11" s="302" t="s">
        <v>534</v>
      </c>
      <c r="B11" s="303"/>
      <c r="C11" s="303"/>
      <c r="D11" s="304"/>
      <c r="E11" s="304"/>
    </row>
    <row r="12" spans="1:7" s="301" customFormat="1" ht="21.75" customHeight="1">
      <c r="A12" s="305" t="s">
        <v>535</v>
      </c>
      <c r="B12" s="306" t="s">
        <v>473</v>
      </c>
      <c r="C12" s="307"/>
      <c r="D12" s="308">
        <v>200865994120</v>
      </c>
      <c r="E12" s="308">
        <v>799870177994</v>
      </c>
      <c r="F12" s="309"/>
      <c r="G12" s="309"/>
    </row>
    <row r="13" spans="1:7" s="301" customFormat="1" ht="21.75" customHeight="1">
      <c r="A13" s="305" t="s">
        <v>536</v>
      </c>
      <c r="B13" s="306" t="s">
        <v>537</v>
      </c>
      <c r="C13" s="307"/>
      <c r="D13" s="308">
        <v>-166196690705</v>
      </c>
      <c r="E13" s="308">
        <v>-844386896329</v>
      </c>
      <c r="F13" s="309"/>
      <c r="G13" s="309"/>
    </row>
    <row r="14" spans="1:7" s="301" customFormat="1" ht="21.75" customHeight="1">
      <c r="A14" s="305" t="s">
        <v>538</v>
      </c>
      <c r="B14" s="306" t="s">
        <v>539</v>
      </c>
      <c r="C14" s="307"/>
      <c r="D14" s="308">
        <v>-972098485</v>
      </c>
      <c r="E14" s="308">
        <v>-134977444</v>
      </c>
      <c r="F14" s="309"/>
      <c r="G14" s="309"/>
    </row>
    <row r="15" spans="1:7" s="301" customFormat="1" ht="21.75" customHeight="1">
      <c r="A15" s="305" t="s">
        <v>540</v>
      </c>
      <c r="B15" s="306" t="s">
        <v>541</v>
      </c>
      <c r="C15" s="307"/>
      <c r="D15" s="308">
        <v>8326339802294</v>
      </c>
      <c r="E15" s="308">
        <v>10240358874614</v>
      </c>
      <c r="F15" s="309"/>
      <c r="G15" s="309"/>
    </row>
    <row r="16" spans="1:7" s="301" customFormat="1" ht="21.75" customHeight="1">
      <c r="A16" s="305" t="s">
        <v>542</v>
      </c>
      <c r="B16" s="306" t="s">
        <v>543</v>
      </c>
      <c r="C16" s="307"/>
      <c r="D16" s="308">
        <v>-8278017526458</v>
      </c>
      <c r="E16" s="308">
        <v>-10170048212847</v>
      </c>
      <c r="F16" s="309"/>
      <c r="G16" s="309"/>
    </row>
    <row r="17" spans="1:7" s="301" customFormat="1" ht="21.75" customHeight="1">
      <c r="A17" s="305" t="s">
        <v>544</v>
      </c>
      <c r="B17" s="306" t="s">
        <v>545</v>
      </c>
      <c r="C17" s="307"/>
      <c r="D17" s="308"/>
      <c r="E17" s="308">
        <v>0</v>
      </c>
      <c r="F17" s="309"/>
      <c r="G17" s="309"/>
    </row>
    <row r="18" spans="1:7" s="301" customFormat="1" ht="21.75" customHeight="1">
      <c r="A18" s="305" t="s">
        <v>546</v>
      </c>
      <c r="B18" s="306" t="s">
        <v>547</v>
      </c>
      <c r="C18" s="307"/>
      <c r="D18" s="308"/>
      <c r="E18" s="308">
        <v>0</v>
      </c>
      <c r="F18" s="309"/>
      <c r="G18" s="309"/>
    </row>
    <row r="19" spans="1:7" s="301" customFormat="1" ht="30">
      <c r="A19" s="305" t="s">
        <v>548</v>
      </c>
      <c r="B19" s="306" t="s">
        <v>494</v>
      </c>
      <c r="C19" s="307"/>
      <c r="D19" s="308">
        <v>-11600994625</v>
      </c>
      <c r="E19" s="308">
        <v>-7883468216</v>
      </c>
      <c r="F19" s="309"/>
      <c r="G19" s="309"/>
    </row>
    <row r="20" spans="1:7" s="301" customFormat="1" ht="21.75" customHeight="1">
      <c r="A20" s="305" t="s">
        <v>549</v>
      </c>
      <c r="B20" s="306" t="s">
        <v>496</v>
      </c>
      <c r="C20" s="307"/>
      <c r="D20" s="308">
        <v>-5233752904</v>
      </c>
      <c r="E20" s="308">
        <v>-6959620984</v>
      </c>
      <c r="F20" s="309"/>
      <c r="G20" s="309"/>
    </row>
    <row r="21" spans="1:7" s="301" customFormat="1" ht="21.75" customHeight="1">
      <c r="A21" s="305" t="s">
        <v>550</v>
      </c>
      <c r="B21" s="306" t="s">
        <v>551</v>
      </c>
      <c r="C21" s="307"/>
      <c r="D21" s="308"/>
      <c r="E21" s="308">
        <v>0</v>
      </c>
      <c r="F21" s="309"/>
      <c r="G21" s="309"/>
    </row>
    <row r="22" spans="1:7" s="301" customFormat="1" ht="21.75" customHeight="1">
      <c r="A22" s="305" t="s">
        <v>552</v>
      </c>
      <c r="B22" s="306" t="s">
        <v>553</v>
      </c>
      <c r="C22" s="307"/>
      <c r="D22" s="308"/>
      <c r="E22" s="308">
        <v>0</v>
      </c>
      <c r="F22" s="309"/>
      <c r="G22" s="309"/>
    </row>
    <row r="23" spans="1:7" s="301" customFormat="1" ht="21.75" customHeight="1">
      <c r="A23" s="305" t="s">
        <v>554</v>
      </c>
      <c r="B23" s="306" t="s">
        <v>555</v>
      </c>
      <c r="C23" s="307"/>
      <c r="D23" s="308">
        <v>7498232719628</v>
      </c>
      <c r="E23" s="308">
        <v>2888815606605</v>
      </c>
      <c r="F23" s="309"/>
      <c r="G23" s="309"/>
    </row>
    <row r="24" spans="1:7" s="301" customFormat="1" ht="21.75" customHeight="1">
      <c r="A24" s="305" t="s">
        <v>556</v>
      </c>
      <c r="B24" s="306" t="s">
        <v>557</v>
      </c>
      <c r="C24" s="307"/>
      <c r="D24" s="308">
        <v>-7463566595899</v>
      </c>
      <c r="E24" s="308">
        <v>-2951742672410</v>
      </c>
      <c r="F24" s="309"/>
      <c r="G24" s="309"/>
    </row>
    <row r="25" spans="1:7" s="301" customFormat="1" ht="30">
      <c r="A25" s="310" t="s">
        <v>558</v>
      </c>
      <c r="B25" s="311" t="s">
        <v>498</v>
      </c>
      <c r="C25" s="312"/>
      <c r="D25" s="313">
        <v>99850856966</v>
      </c>
      <c r="E25" s="313">
        <v>-52111189017</v>
      </c>
      <c r="F25" s="309"/>
      <c r="G25" s="314"/>
    </row>
    <row r="26" spans="1:7" s="301" customFormat="1" ht="21.75" customHeight="1">
      <c r="A26" s="315" t="s">
        <v>559</v>
      </c>
      <c r="B26" s="307"/>
      <c r="C26" s="307"/>
      <c r="D26" s="308"/>
      <c r="E26" s="308">
        <v>0</v>
      </c>
      <c r="F26" s="309"/>
      <c r="G26" s="309"/>
    </row>
    <row r="27" spans="1:7" s="301" customFormat="1" ht="30">
      <c r="A27" s="305" t="s">
        <v>560</v>
      </c>
      <c r="B27" s="306" t="s">
        <v>561</v>
      </c>
      <c r="C27" s="307"/>
      <c r="D27" s="308">
        <v>-60000000</v>
      </c>
      <c r="E27" s="308">
        <v>0</v>
      </c>
      <c r="F27" s="309"/>
      <c r="G27" s="309"/>
    </row>
    <row r="28" spans="1:7" s="301" customFormat="1" ht="30">
      <c r="A28" s="305" t="s">
        <v>562</v>
      </c>
      <c r="B28" s="306" t="s">
        <v>563</v>
      </c>
      <c r="C28" s="307"/>
      <c r="D28" s="308"/>
      <c r="E28" s="308">
        <v>0</v>
      </c>
      <c r="F28" s="309"/>
      <c r="G28" s="309"/>
    </row>
    <row r="29" spans="1:7" s="301" customFormat="1" ht="30">
      <c r="A29" s="305" t="s">
        <v>564</v>
      </c>
      <c r="B29" s="306" t="s">
        <v>565</v>
      </c>
      <c r="C29" s="307"/>
      <c r="D29" s="308"/>
      <c r="E29" s="308">
        <v>0</v>
      </c>
      <c r="F29" s="309"/>
      <c r="G29" s="309"/>
    </row>
    <row r="30" spans="1:7" s="301" customFormat="1" ht="30">
      <c r="A30" s="305" t="s">
        <v>566</v>
      </c>
      <c r="B30" s="306" t="s">
        <v>567</v>
      </c>
      <c r="C30" s="307"/>
      <c r="D30" s="308"/>
      <c r="E30" s="308">
        <v>0</v>
      </c>
      <c r="F30" s="309"/>
      <c r="G30" s="309"/>
    </row>
    <row r="31" spans="1:7" s="301" customFormat="1" ht="21.75" customHeight="1">
      <c r="A31" s="305" t="s">
        <v>568</v>
      </c>
      <c r="B31" s="306" t="s">
        <v>500</v>
      </c>
      <c r="C31" s="307"/>
      <c r="D31" s="308"/>
      <c r="E31" s="308">
        <v>0</v>
      </c>
      <c r="F31" s="309"/>
      <c r="G31" s="309"/>
    </row>
    <row r="32" spans="1:7" s="301" customFormat="1" ht="21.75" customHeight="1">
      <c r="A32" s="305" t="s">
        <v>569</v>
      </c>
      <c r="B32" s="306" t="s">
        <v>570</v>
      </c>
      <c r="C32" s="307"/>
      <c r="D32" s="308"/>
      <c r="E32" s="308">
        <v>1537500000</v>
      </c>
      <c r="F32" s="309"/>
      <c r="G32" s="309"/>
    </row>
    <row r="33" spans="1:7" s="301" customFormat="1" ht="30">
      <c r="A33" s="305" t="s">
        <v>571</v>
      </c>
      <c r="B33" s="306" t="s">
        <v>572</v>
      </c>
      <c r="C33" s="307"/>
      <c r="D33" s="308">
        <v>1711127671</v>
      </c>
      <c r="E33" s="308">
        <v>2833300321</v>
      </c>
      <c r="F33" s="309"/>
      <c r="G33" s="309"/>
    </row>
    <row r="34" spans="1:7" s="301" customFormat="1" ht="21.75" customHeight="1">
      <c r="A34" s="310" t="s">
        <v>573</v>
      </c>
      <c r="B34" s="311" t="s">
        <v>502</v>
      </c>
      <c r="C34" s="312"/>
      <c r="D34" s="316">
        <f>SUM(D26:D33)</f>
        <v>1651127671</v>
      </c>
      <c r="E34" s="316">
        <v>4370800321</v>
      </c>
      <c r="F34" s="309"/>
      <c r="G34" s="314"/>
    </row>
    <row r="35" spans="1:7" s="301" customFormat="1" ht="21.75" customHeight="1">
      <c r="A35" s="315" t="s">
        <v>574</v>
      </c>
      <c r="B35" s="307"/>
      <c r="C35" s="307"/>
      <c r="D35" s="308"/>
      <c r="E35" s="308">
        <v>0</v>
      </c>
      <c r="F35" s="309"/>
      <c r="G35" s="309"/>
    </row>
    <row r="36" spans="1:7" s="301" customFormat="1" ht="30">
      <c r="A36" s="305" t="s">
        <v>575</v>
      </c>
      <c r="B36" s="306" t="s">
        <v>504</v>
      </c>
      <c r="C36" s="307"/>
      <c r="D36" s="308"/>
      <c r="E36" s="308">
        <v>0</v>
      </c>
      <c r="F36" s="309"/>
      <c r="G36" s="309"/>
    </row>
    <row r="37" spans="1:7" s="301" customFormat="1" ht="30">
      <c r="A37" s="305" t="s">
        <v>576</v>
      </c>
      <c r="B37" s="317" t="s">
        <v>506</v>
      </c>
      <c r="C37" s="307"/>
      <c r="D37" s="308"/>
      <c r="E37" s="308">
        <v>0</v>
      </c>
      <c r="F37" s="309"/>
      <c r="G37" s="309"/>
    </row>
    <row r="38" spans="1:7" s="301" customFormat="1" ht="21.75" customHeight="1">
      <c r="A38" s="305" t="s">
        <v>577</v>
      </c>
      <c r="B38" s="317" t="s">
        <v>578</v>
      </c>
      <c r="C38" s="307"/>
      <c r="D38" s="308"/>
      <c r="E38" s="308">
        <v>0</v>
      </c>
      <c r="F38" s="309"/>
      <c r="G38" s="309"/>
    </row>
    <row r="39" spans="1:7" s="301" customFormat="1" ht="21.75" customHeight="1">
      <c r="A39" s="318" t="s">
        <v>579</v>
      </c>
      <c r="B39" s="317" t="s">
        <v>580</v>
      </c>
      <c r="C39" s="307"/>
      <c r="D39" s="308"/>
      <c r="E39" s="308">
        <v>0</v>
      </c>
      <c r="F39" s="309"/>
      <c r="G39" s="309"/>
    </row>
    <row r="40" spans="1:7" s="301" customFormat="1" ht="21.75" customHeight="1">
      <c r="A40" s="305" t="s">
        <v>581</v>
      </c>
      <c r="B40" s="317" t="s">
        <v>582</v>
      </c>
      <c r="C40" s="307"/>
      <c r="D40" s="308"/>
      <c r="E40" s="308">
        <v>0</v>
      </c>
      <c r="F40" s="309"/>
      <c r="G40" s="309"/>
    </row>
    <row r="41" spans="1:7" s="301" customFormat="1" ht="21.75" customHeight="1">
      <c r="A41" s="305" t="s">
        <v>583</v>
      </c>
      <c r="B41" s="317" t="s">
        <v>584</v>
      </c>
      <c r="C41" s="307"/>
      <c r="D41" s="308"/>
      <c r="E41" s="308">
        <v>0</v>
      </c>
      <c r="F41" s="309"/>
      <c r="G41" s="309"/>
    </row>
    <row r="42" spans="1:7" s="301" customFormat="1" ht="21.75" customHeight="1">
      <c r="A42" s="310" t="s">
        <v>585</v>
      </c>
      <c r="B42" s="319" t="s">
        <v>508</v>
      </c>
      <c r="C42" s="312"/>
      <c r="D42" s="313"/>
      <c r="E42" s="313">
        <v>0</v>
      </c>
      <c r="F42" s="309"/>
      <c r="G42" s="309"/>
    </row>
    <row r="43" spans="1:7" s="301" customFormat="1" ht="21.75" customHeight="1">
      <c r="A43" s="315" t="s">
        <v>586</v>
      </c>
      <c r="B43" s="320" t="s">
        <v>510</v>
      </c>
      <c r="C43" s="321"/>
      <c r="D43" s="316">
        <f>D25+D34</f>
        <v>101501984637</v>
      </c>
      <c r="E43" s="316">
        <v>-47740388696</v>
      </c>
      <c r="F43" s="309"/>
      <c r="G43" s="309"/>
    </row>
    <row r="44" spans="1:7" s="301" customFormat="1" ht="21.75" customHeight="1">
      <c r="A44" s="315" t="s">
        <v>587</v>
      </c>
      <c r="B44" s="320" t="s">
        <v>518</v>
      </c>
      <c r="C44" s="321"/>
      <c r="D44" s="316">
        <v>71969864774</v>
      </c>
      <c r="E44" s="316">
        <v>119710253470</v>
      </c>
      <c r="F44" s="309"/>
      <c r="G44" s="309"/>
    </row>
    <row r="45" spans="1:7" s="301" customFormat="1" ht="30">
      <c r="A45" s="305" t="s">
        <v>588</v>
      </c>
      <c r="B45" s="317" t="s">
        <v>589</v>
      </c>
      <c r="C45" s="307"/>
      <c r="D45" s="308"/>
      <c r="E45" s="308">
        <v>0</v>
      </c>
      <c r="F45" s="309"/>
      <c r="G45" s="309"/>
    </row>
    <row r="46" spans="1:7" s="301" customFormat="1" ht="21.75" customHeight="1">
      <c r="A46" s="322" t="s">
        <v>590</v>
      </c>
      <c r="B46" s="323" t="s">
        <v>520</v>
      </c>
      <c r="C46" s="324" t="s">
        <v>591</v>
      </c>
      <c r="D46" s="325">
        <f>D43+D44</f>
        <v>173471849411</v>
      </c>
      <c r="E46" s="325">
        <v>71969864774</v>
      </c>
      <c r="F46" s="309"/>
      <c r="G46" s="309"/>
    </row>
    <row r="47" spans="1:6" s="292" customFormat="1" ht="12.75" customHeight="1">
      <c r="A47" s="326"/>
      <c r="D47" s="327"/>
      <c r="E47" s="328"/>
      <c r="F47" s="329"/>
    </row>
    <row r="48" spans="3:19" s="330" customFormat="1" ht="15">
      <c r="C48" s="361" t="s">
        <v>256</v>
      </c>
      <c r="D48" s="361"/>
      <c r="E48" s="361"/>
      <c r="F48" s="331"/>
      <c r="G48" s="331"/>
      <c r="H48" s="331"/>
      <c r="I48" s="331"/>
      <c r="J48" s="332"/>
      <c r="K48" s="332"/>
      <c r="L48" s="332"/>
      <c r="M48" s="332"/>
      <c r="N48" s="332"/>
      <c r="O48" s="333"/>
      <c r="P48" s="333"/>
      <c r="Q48" s="333"/>
      <c r="R48" s="333"/>
      <c r="S48" s="333"/>
    </row>
    <row r="49" spans="1:19" s="330" customFormat="1" ht="15">
      <c r="A49" s="334" t="s">
        <v>592</v>
      </c>
      <c r="B49" s="334"/>
      <c r="C49" s="334"/>
      <c r="D49" s="334"/>
      <c r="E49" s="335" t="s">
        <v>593</v>
      </c>
      <c r="F49" s="331"/>
      <c r="G49" s="331"/>
      <c r="H49" s="331"/>
      <c r="I49" s="331"/>
      <c r="J49" s="332"/>
      <c r="K49" s="332"/>
      <c r="L49" s="332"/>
      <c r="M49" s="332"/>
      <c r="N49" s="332"/>
      <c r="O49" s="333"/>
      <c r="P49" s="333"/>
      <c r="Q49" s="333"/>
      <c r="R49" s="333"/>
      <c r="S49" s="333"/>
    </row>
    <row r="50" spans="1:19" s="330" customFormat="1" ht="47.25" customHeight="1">
      <c r="A50" s="336"/>
      <c r="B50" s="337"/>
      <c r="D50" s="338"/>
      <c r="E50" s="331"/>
      <c r="F50" s="331"/>
      <c r="G50" s="331"/>
      <c r="H50" s="331"/>
      <c r="I50" s="331"/>
      <c r="J50" s="332"/>
      <c r="K50" s="332"/>
      <c r="L50" s="332"/>
      <c r="M50" s="332"/>
      <c r="N50" s="332"/>
      <c r="O50" s="333"/>
      <c r="P50" s="333"/>
      <c r="Q50" s="333"/>
      <c r="R50" s="333"/>
      <c r="S50" s="333"/>
    </row>
    <row r="51" spans="1:19" s="330" customFormat="1" ht="26.25" customHeight="1">
      <c r="A51" s="339"/>
      <c r="D51" s="340"/>
      <c r="E51" s="341"/>
      <c r="F51" s="331"/>
      <c r="G51" s="331"/>
      <c r="H51" s="331"/>
      <c r="I51" s="331"/>
      <c r="J51" s="332"/>
      <c r="K51" s="332"/>
      <c r="L51" s="332"/>
      <c r="M51" s="332"/>
      <c r="N51" s="332"/>
      <c r="O51" s="333"/>
      <c r="P51" s="333"/>
      <c r="Q51" s="333"/>
      <c r="R51" s="333"/>
      <c r="S51" s="333"/>
    </row>
    <row r="52" spans="1:19" s="330" customFormat="1" ht="15">
      <c r="A52" s="342" t="s">
        <v>594</v>
      </c>
      <c r="B52" s="342"/>
      <c r="C52" s="342"/>
      <c r="D52" s="342"/>
      <c r="E52" s="343" t="s">
        <v>257</v>
      </c>
      <c r="F52" s="331"/>
      <c r="G52" s="331"/>
      <c r="H52" s="331"/>
      <c r="I52" s="331"/>
      <c r="J52" s="332"/>
      <c r="K52" s="332"/>
      <c r="L52" s="332"/>
      <c r="M52" s="332"/>
      <c r="N52" s="332"/>
      <c r="O52" s="333"/>
      <c r="P52" s="333"/>
      <c r="Q52" s="333"/>
      <c r="R52" s="333"/>
      <c r="S52" s="333"/>
    </row>
    <row r="54" spans="4:5" ht="12.75">
      <c r="D54" s="344"/>
      <c r="E54" s="345"/>
    </row>
  </sheetData>
  <sheetProtection/>
  <mergeCells count="7">
    <mergeCell ref="C48:E48"/>
    <mergeCell ref="D1:E1"/>
    <mergeCell ref="D2:E2"/>
    <mergeCell ref="D3:E3"/>
    <mergeCell ref="A5:E5"/>
    <mergeCell ref="A6:E6"/>
    <mergeCell ref="A7:E7"/>
  </mergeCells>
  <printOptions/>
  <pageMargins left="0.61" right="0.24" top="0.5" bottom="0.57" header="0.19" footer="0.19"/>
  <pageSetup horizontalDpi="600" verticalDpi="600" orientation="portrait" paperSize="9" r:id="rId1"/>
  <headerFooter alignWithMargins="0">
    <oddFooter>&amp;RTrang &amp;P/&amp;N
</oddFooter>
  </headerFooter>
</worksheet>
</file>

<file path=xl/worksheets/sheet4.xml><?xml version="1.0" encoding="utf-8"?>
<worksheet xmlns="http://schemas.openxmlformats.org/spreadsheetml/2006/main" xmlns:r="http://schemas.openxmlformats.org/officeDocument/2006/relationships">
  <dimension ref="A1:IV52"/>
  <sheetViews>
    <sheetView zoomScalePageLayoutView="0" workbookViewId="0" topLeftCell="A1">
      <selection activeCell="C3" sqref="C3"/>
    </sheetView>
  </sheetViews>
  <sheetFormatPr defaultColWidth="9.140625" defaultRowHeight="12.75"/>
  <cols>
    <col min="1" max="1" width="26.8515625" style="6" customWidth="1"/>
    <col min="2" max="3" width="9.00390625" style="5" customWidth="1"/>
    <col min="4" max="6" width="9.140625" style="5" customWidth="1"/>
    <col min="7" max="7" width="18.00390625" style="5" customWidth="1"/>
    <col min="8" max="16384" width="9.140625" style="5" customWidth="1"/>
  </cols>
  <sheetData>
    <row r="1" spans="1:6" ht="15.75">
      <c r="A1" s="12" t="s">
        <v>139</v>
      </c>
      <c r="F1" s="11" t="s">
        <v>0</v>
      </c>
    </row>
    <row r="2" spans="1:6" ht="15.75">
      <c r="A2" s="13" t="s">
        <v>252</v>
      </c>
      <c r="F2" s="11" t="s">
        <v>1</v>
      </c>
    </row>
    <row r="3" spans="1:6" ht="15.75">
      <c r="A3" s="13" t="s">
        <v>205</v>
      </c>
      <c r="F3" s="11" t="s">
        <v>22</v>
      </c>
    </row>
    <row r="5" spans="1:7" ht="22.5">
      <c r="A5" s="368" t="s">
        <v>190</v>
      </c>
      <c r="B5" s="368"/>
      <c r="C5" s="368"/>
      <c r="D5" s="368"/>
      <c r="E5" s="368"/>
      <c r="F5" s="368"/>
      <c r="G5" s="368"/>
    </row>
    <row r="6" spans="1:7" ht="17.25" customHeight="1">
      <c r="A6" s="369" t="s">
        <v>253</v>
      </c>
      <c r="B6" s="369"/>
      <c r="C6" s="369"/>
      <c r="D6" s="369"/>
      <c r="E6" s="369"/>
      <c r="F6" s="369"/>
      <c r="G6" s="369"/>
    </row>
    <row r="7" ht="18.75" customHeight="1">
      <c r="A7" s="61" t="s">
        <v>2</v>
      </c>
    </row>
    <row r="8" spans="1:2" ht="18.75" customHeight="1">
      <c r="A8" s="62" t="s">
        <v>134</v>
      </c>
      <c r="B8" s="60"/>
    </row>
    <row r="9" spans="1:7" ht="33.75" customHeight="1">
      <c r="A9" s="367" t="s">
        <v>135</v>
      </c>
      <c r="B9" s="367"/>
      <c r="C9" s="367"/>
      <c r="D9" s="367"/>
      <c r="E9" s="367"/>
      <c r="F9" s="367"/>
      <c r="G9" s="367"/>
    </row>
    <row r="10" spans="1:5" ht="18.75" customHeight="1">
      <c r="A10" s="137" t="s">
        <v>254</v>
      </c>
      <c r="B10" s="57"/>
      <c r="C10" s="57"/>
      <c r="D10" s="57"/>
      <c r="E10" s="57"/>
    </row>
    <row r="11" spans="1:256" ht="33.75" customHeight="1">
      <c r="A11" s="367" t="s">
        <v>176</v>
      </c>
      <c r="B11" s="367"/>
      <c r="C11" s="367"/>
      <c r="D11" s="367"/>
      <c r="E11" s="367"/>
      <c r="F11" s="367"/>
      <c r="G11" s="367"/>
      <c r="H11" s="120"/>
      <c r="I11" s="120"/>
      <c r="J11" s="120"/>
      <c r="K11" s="120"/>
      <c r="L11" s="120"/>
      <c r="M11" s="120"/>
      <c r="N11" s="120"/>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367"/>
      <c r="AZ11" s="367"/>
      <c r="BA11" s="367"/>
      <c r="BB11" s="367"/>
      <c r="BC11" s="367"/>
      <c r="BD11" s="367"/>
      <c r="BE11" s="367"/>
      <c r="BF11" s="367"/>
      <c r="BG11" s="367"/>
      <c r="BH11" s="367"/>
      <c r="BI11" s="367"/>
      <c r="BJ11" s="367"/>
      <c r="BK11" s="367"/>
      <c r="BL11" s="367"/>
      <c r="BM11" s="367"/>
      <c r="BN11" s="367"/>
      <c r="BO11" s="367"/>
      <c r="BP11" s="367"/>
      <c r="BQ11" s="367"/>
      <c r="BR11" s="367"/>
      <c r="BS11" s="367"/>
      <c r="BT11" s="367"/>
      <c r="BU11" s="367"/>
      <c r="BV11" s="367"/>
      <c r="BW11" s="367"/>
      <c r="BX11" s="367"/>
      <c r="BY11" s="367"/>
      <c r="BZ11" s="367"/>
      <c r="CA11" s="367"/>
      <c r="CB11" s="367"/>
      <c r="CC11" s="367"/>
      <c r="CD11" s="367"/>
      <c r="CE11" s="367"/>
      <c r="CF11" s="367"/>
      <c r="CG11" s="367"/>
      <c r="CH11" s="367"/>
      <c r="CI11" s="367"/>
      <c r="CJ11" s="367"/>
      <c r="CK11" s="367"/>
      <c r="CL11" s="367"/>
      <c r="CM11" s="367"/>
      <c r="CN11" s="367"/>
      <c r="CO11" s="367"/>
      <c r="CP11" s="367"/>
      <c r="CQ11" s="367"/>
      <c r="CR11" s="367"/>
      <c r="CS11" s="367"/>
      <c r="CT11" s="367"/>
      <c r="CU11" s="367"/>
      <c r="CV11" s="367"/>
      <c r="CW11" s="367"/>
      <c r="CX11" s="367"/>
      <c r="CY11" s="367"/>
      <c r="CZ11" s="367"/>
      <c r="DA11" s="367"/>
      <c r="DB11" s="367"/>
      <c r="DC11" s="367"/>
      <c r="DD11" s="367"/>
      <c r="DE11" s="367"/>
      <c r="DF11" s="367"/>
      <c r="DG11" s="367"/>
      <c r="DH11" s="367"/>
      <c r="DI11" s="367"/>
      <c r="DJ11" s="367"/>
      <c r="DK11" s="367"/>
      <c r="DL11" s="367"/>
      <c r="DM11" s="367"/>
      <c r="DN11" s="367"/>
      <c r="DO11" s="367"/>
      <c r="DP11" s="367"/>
      <c r="DQ11" s="367"/>
      <c r="DR11" s="367"/>
      <c r="DS11" s="367"/>
      <c r="DT11" s="367"/>
      <c r="DU11" s="367"/>
      <c r="DV11" s="367"/>
      <c r="DW11" s="367"/>
      <c r="DX11" s="367"/>
      <c r="DY11" s="367"/>
      <c r="DZ11" s="367"/>
      <c r="EA11" s="367"/>
      <c r="EB11" s="367"/>
      <c r="EC11" s="367"/>
      <c r="ED11" s="367"/>
      <c r="EE11" s="367"/>
      <c r="EF11" s="367"/>
      <c r="EG11" s="367"/>
      <c r="EH11" s="367"/>
      <c r="EI11" s="367"/>
      <c r="EJ11" s="367"/>
      <c r="EK11" s="367"/>
      <c r="EL11" s="367"/>
      <c r="EM11" s="367"/>
      <c r="EN11" s="367"/>
      <c r="EO11" s="367"/>
      <c r="EP11" s="367"/>
      <c r="EQ11" s="367"/>
      <c r="ER11" s="367"/>
      <c r="ES11" s="367"/>
      <c r="ET11" s="367"/>
      <c r="EU11" s="367"/>
      <c r="EV11" s="367"/>
      <c r="EW11" s="367"/>
      <c r="EX11" s="367"/>
      <c r="EY11" s="367"/>
      <c r="EZ11" s="367"/>
      <c r="FA11" s="367"/>
      <c r="FB11" s="367"/>
      <c r="FC11" s="367"/>
      <c r="FD11" s="367"/>
      <c r="FE11" s="367"/>
      <c r="FF11" s="367"/>
      <c r="FG11" s="367"/>
      <c r="FH11" s="367"/>
      <c r="FI11" s="367"/>
      <c r="FJ11" s="367"/>
      <c r="FK11" s="367"/>
      <c r="FL11" s="367"/>
      <c r="FM11" s="367"/>
      <c r="FN11" s="367"/>
      <c r="FO11" s="367"/>
      <c r="FP11" s="367"/>
      <c r="FQ11" s="367"/>
      <c r="FR11" s="367"/>
      <c r="FS11" s="367"/>
      <c r="FT11" s="367"/>
      <c r="FU11" s="367"/>
      <c r="FV11" s="367"/>
      <c r="FW11" s="367"/>
      <c r="FX11" s="367"/>
      <c r="FY11" s="367"/>
      <c r="FZ11" s="367"/>
      <c r="GA11" s="367"/>
      <c r="GB11" s="367"/>
      <c r="GC11" s="367"/>
      <c r="GD11" s="367"/>
      <c r="GE11" s="367"/>
      <c r="GF11" s="367"/>
      <c r="GG11" s="367"/>
      <c r="GH11" s="367"/>
      <c r="GI11" s="367"/>
      <c r="GJ11" s="367"/>
      <c r="GK11" s="367"/>
      <c r="GL11" s="367"/>
      <c r="GM11" s="367"/>
      <c r="GN11" s="367"/>
      <c r="GO11" s="367"/>
      <c r="GP11" s="367"/>
      <c r="GQ11" s="367"/>
      <c r="GR11" s="367"/>
      <c r="GS11" s="367"/>
      <c r="GT11" s="367"/>
      <c r="GU11" s="367"/>
      <c r="GV11" s="367"/>
      <c r="GW11" s="367"/>
      <c r="GX11" s="367"/>
      <c r="GY11" s="367"/>
      <c r="GZ11" s="367"/>
      <c r="HA11" s="367"/>
      <c r="HB11" s="367"/>
      <c r="HC11" s="367"/>
      <c r="HD11" s="367"/>
      <c r="HE11" s="367"/>
      <c r="HF11" s="367"/>
      <c r="HG11" s="367"/>
      <c r="HH11" s="367"/>
      <c r="HI11" s="367"/>
      <c r="HJ11" s="367"/>
      <c r="HK11" s="367"/>
      <c r="HL11" s="367"/>
      <c r="HM11" s="367"/>
      <c r="HN11" s="367"/>
      <c r="HO11" s="367"/>
      <c r="HP11" s="367"/>
      <c r="HQ11" s="367"/>
      <c r="HR11" s="367"/>
      <c r="HS11" s="367"/>
      <c r="HT11" s="367"/>
      <c r="HU11" s="367"/>
      <c r="HV11" s="367"/>
      <c r="HW11" s="367"/>
      <c r="HX11" s="367"/>
      <c r="HY11" s="367"/>
      <c r="HZ11" s="367"/>
      <c r="IA11" s="367"/>
      <c r="IB11" s="367"/>
      <c r="IC11" s="367"/>
      <c r="ID11" s="367"/>
      <c r="IE11" s="367"/>
      <c r="IF11" s="367"/>
      <c r="IG11" s="367"/>
      <c r="IH11" s="367"/>
      <c r="II11" s="367"/>
      <c r="IJ11" s="367"/>
      <c r="IK11" s="367"/>
      <c r="IL11" s="367"/>
      <c r="IM11" s="367"/>
      <c r="IN11" s="367"/>
      <c r="IO11" s="367"/>
      <c r="IP11" s="367"/>
      <c r="IQ11" s="367"/>
      <c r="IR11" s="367"/>
      <c r="IS11" s="367"/>
      <c r="IT11" s="367"/>
      <c r="IU11" s="367"/>
      <c r="IV11" s="367"/>
    </row>
    <row r="12" ht="18.75" customHeight="1">
      <c r="A12" s="14" t="s">
        <v>3</v>
      </c>
    </row>
    <row r="13" spans="1:3" ht="18.75" customHeight="1">
      <c r="A13" s="34" t="s">
        <v>138</v>
      </c>
      <c r="B13" s="33"/>
      <c r="C13" s="33"/>
    </row>
    <row r="14" spans="1:2" ht="18.75" customHeight="1">
      <c r="A14" s="34" t="s">
        <v>136</v>
      </c>
      <c r="B14" s="33"/>
    </row>
    <row r="15" spans="1:7" s="22" customFormat="1" ht="74.25" customHeight="1">
      <c r="A15" s="370" t="s">
        <v>137</v>
      </c>
      <c r="B15" s="372"/>
      <c r="C15" s="372"/>
      <c r="D15" s="372"/>
      <c r="E15" s="372"/>
      <c r="F15" s="372"/>
      <c r="G15" s="372"/>
    </row>
    <row r="16" ht="18.75" customHeight="1">
      <c r="A16" s="14" t="s">
        <v>4</v>
      </c>
    </row>
    <row r="17" spans="1:7" ht="32.25" customHeight="1">
      <c r="A17" s="367" t="s">
        <v>140</v>
      </c>
      <c r="B17" s="367"/>
      <c r="C17" s="367"/>
      <c r="D17" s="367"/>
      <c r="E17" s="367"/>
      <c r="F17" s="367"/>
      <c r="G17" s="367"/>
    </row>
    <row r="18" spans="1:3" ht="18.75" customHeight="1">
      <c r="A18" s="34" t="s">
        <v>141</v>
      </c>
      <c r="B18" s="33"/>
      <c r="C18" s="33"/>
    </row>
    <row r="19" spans="1:3" ht="18.75" customHeight="1">
      <c r="A19" s="33" t="s">
        <v>177</v>
      </c>
      <c r="B19" s="33"/>
      <c r="C19" s="33"/>
    </row>
    <row r="20" ht="18.75" customHeight="1">
      <c r="A20" s="14" t="s">
        <v>5</v>
      </c>
    </row>
    <row r="21" spans="1:3" ht="18.75" customHeight="1">
      <c r="A21" s="10" t="s">
        <v>6</v>
      </c>
      <c r="B21" s="9"/>
      <c r="C21" s="9"/>
    </row>
    <row r="22" spans="1:7" ht="18.75" customHeight="1">
      <c r="A22" s="21" t="s">
        <v>7</v>
      </c>
      <c r="B22" s="10"/>
      <c r="C22" s="10"/>
      <c r="D22" s="10"/>
      <c r="E22" s="10"/>
      <c r="F22" s="10"/>
      <c r="G22" s="10"/>
    </row>
    <row r="23" spans="1:7" ht="51" customHeight="1">
      <c r="A23" s="370" t="s">
        <v>142</v>
      </c>
      <c r="B23" s="371"/>
      <c r="C23" s="371"/>
      <c r="D23" s="371"/>
      <c r="E23" s="371"/>
      <c r="F23" s="371"/>
      <c r="G23" s="371"/>
    </row>
    <row r="24" ht="18.75" customHeight="1">
      <c r="A24" s="10" t="s">
        <v>8</v>
      </c>
    </row>
    <row r="25" spans="1:7" ht="18.75" customHeight="1">
      <c r="A25" s="10" t="s">
        <v>143</v>
      </c>
      <c r="B25" s="9"/>
      <c r="C25" s="9"/>
      <c r="D25" s="9"/>
      <c r="E25" s="9"/>
      <c r="F25" s="9"/>
      <c r="G25" s="9"/>
    </row>
    <row r="26" spans="1:7" ht="36" customHeight="1">
      <c r="A26" s="373" t="s">
        <v>144</v>
      </c>
      <c r="B26" s="374"/>
      <c r="C26" s="374"/>
      <c r="D26" s="374"/>
      <c r="E26" s="374"/>
      <c r="F26" s="374"/>
      <c r="G26" s="374"/>
    </row>
    <row r="27" spans="1:7" ht="36" customHeight="1">
      <c r="A27" s="373" t="s">
        <v>145</v>
      </c>
      <c r="B27" s="374"/>
      <c r="C27" s="374"/>
      <c r="D27" s="374"/>
      <c r="E27" s="374"/>
      <c r="F27" s="374"/>
      <c r="G27" s="374"/>
    </row>
    <row r="28" spans="1:7" ht="36" customHeight="1">
      <c r="A28" s="373" t="s">
        <v>206</v>
      </c>
      <c r="B28" s="374"/>
      <c r="C28" s="374"/>
      <c r="D28" s="374"/>
      <c r="E28" s="374"/>
      <c r="F28" s="374"/>
      <c r="G28" s="374"/>
    </row>
    <row r="29" spans="1:3" ht="18.75" customHeight="1">
      <c r="A29" s="10" t="s">
        <v>9</v>
      </c>
      <c r="B29" s="10"/>
      <c r="C29" s="10"/>
    </row>
    <row r="30" spans="1:3" ht="18.75" customHeight="1">
      <c r="A30" s="10" t="s">
        <v>10</v>
      </c>
      <c r="B30" s="10"/>
      <c r="C30" s="10"/>
    </row>
    <row r="31" spans="1:3" ht="18.75" customHeight="1">
      <c r="A31" s="10" t="s">
        <v>11</v>
      </c>
      <c r="B31" s="10"/>
      <c r="C31" s="10"/>
    </row>
    <row r="32" spans="1:3" ht="18.75" customHeight="1">
      <c r="A32" s="10" t="s">
        <v>146</v>
      </c>
      <c r="B32" s="10"/>
      <c r="C32" s="10"/>
    </row>
    <row r="33" spans="1:3" ht="18.75" customHeight="1">
      <c r="A33" s="10" t="s">
        <v>147</v>
      </c>
      <c r="B33" s="10"/>
      <c r="C33" s="10"/>
    </row>
    <row r="34" spans="1:3" ht="18.75" customHeight="1">
      <c r="A34" s="10" t="s">
        <v>148</v>
      </c>
      <c r="B34" s="10"/>
      <c r="C34" s="10"/>
    </row>
    <row r="35" spans="1:3" ht="18.75" customHeight="1">
      <c r="A35" s="10" t="s">
        <v>149</v>
      </c>
      <c r="B35" s="10"/>
      <c r="C35" s="10"/>
    </row>
    <row r="36" spans="1:3" ht="18.75" customHeight="1">
      <c r="A36" s="10" t="s">
        <v>151</v>
      </c>
      <c r="B36" s="10"/>
      <c r="C36" s="10"/>
    </row>
    <row r="37" spans="1:3" ht="18.75" customHeight="1">
      <c r="A37" s="10" t="s">
        <v>150</v>
      </c>
      <c r="B37" s="10"/>
      <c r="C37" s="10"/>
    </row>
    <row r="38" spans="1:3" ht="18.75" customHeight="1">
      <c r="A38" s="10" t="s">
        <v>152</v>
      </c>
      <c r="B38" s="10"/>
      <c r="C38" s="10"/>
    </row>
    <row r="39" spans="1:3" ht="18.75" customHeight="1">
      <c r="A39" s="10" t="s">
        <v>12</v>
      </c>
      <c r="B39" s="10"/>
      <c r="C39" s="10"/>
    </row>
    <row r="40" spans="1:3" ht="18.75" customHeight="1">
      <c r="A40" s="10" t="s">
        <v>13</v>
      </c>
      <c r="B40" s="10"/>
      <c r="C40" s="10"/>
    </row>
    <row r="41" spans="1:3" ht="18.75" customHeight="1">
      <c r="A41" s="10" t="s">
        <v>14</v>
      </c>
      <c r="B41" s="10"/>
      <c r="C41" s="10"/>
    </row>
    <row r="42" spans="1:3" ht="18.75" customHeight="1">
      <c r="A42" s="10" t="s">
        <v>15</v>
      </c>
      <c r="B42" s="10"/>
      <c r="C42" s="10"/>
    </row>
    <row r="43" spans="1:7" ht="18.75" customHeight="1">
      <c r="A43" s="370" t="s">
        <v>153</v>
      </c>
      <c r="B43" s="371"/>
      <c r="C43" s="371"/>
      <c r="D43" s="371"/>
      <c r="E43" s="371"/>
      <c r="F43" s="371"/>
      <c r="G43" s="371"/>
    </row>
    <row r="44" spans="1:3" ht="18.75" customHeight="1">
      <c r="A44" s="10" t="s">
        <v>16</v>
      </c>
      <c r="B44" s="10"/>
      <c r="C44" s="10"/>
    </row>
    <row r="45" spans="1:3" ht="18.75" customHeight="1">
      <c r="A45" s="10" t="s">
        <v>17</v>
      </c>
      <c r="B45" s="10"/>
      <c r="C45" s="10"/>
    </row>
    <row r="46" spans="1:3" ht="18.75" customHeight="1">
      <c r="A46" s="10" t="s">
        <v>18</v>
      </c>
      <c r="B46" s="10"/>
      <c r="C46" s="10"/>
    </row>
    <row r="47" spans="1:7" ht="32.25" customHeight="1">
      <c r="A47" s="370" t="s">
        <v>154</v>
      </c>
      <c r="B47" s="371"/>
      <c r="C47" s="371"/>
      <c r="D47" s="371"/>
      <c r="E47" s="371"/>
      <c r="F47" s="371"/>
      <c r="G47" s="371"/>
    </row>
    <row r="48" spans="1:3" ht="18.75" customHeight="1">
      <c r="A48" s="10" t="s">
        <v>19</v>
      </c>
      <c r="B48" s="10"/>
      <c r="C48" s="10"/>
    </row>
    <row r="49" spans="1:7" ht="30.75" customHeight="1">
      <c r="A49" s="375" t="s">
        <v>20</v>
      </c>
      <c r="B49" s="375"/>
      <c r="C49" s="375"/>
      <c r="D49" s="375"/>
      <c r="E49" s="375"/>
      <c r="F49" s="375"/>
      <c r="G49" s="375"/>
    </row>
    <row r="50" spans="1:7" ht="30.75" customHeight="1">
      <c r="A50" s="370" t="s">
        <v>155</v>
      </c>
      <c r="B50" s="371"/>
      <c r="C50" s="371"/>
      <c r="D50" s="371"/>
      <c r="E50" s="371"/>
      <c r="F50" s="371"/>
      <c r="G50" s="371"/>
    </row>
    <row r="51" spans="1:7" ht="48.75" customHeight="1">
      <c r="A51" s="370" t="s">
        <v>197</v>
      </c>
      <c r="B51" s="371"/>
      <c r="C51" s="371"/>
      <c r="D51" s="371"/>
      <c r="E51" s="371"/>
      <c r="F51" s="371"/>
      <c r="G51" s="371"/>
    </row>
    <row r="52" spans="1:3" ht="15.75">
      <c r="A52" s="10" t="s">
        <v>21</v>
      </c>
      <c r="B52" s="10"/>
      <c r="C52" s="10"/>
    </row>
  </sheetData>
  <sheetProtection/>
  <mergeCells count="50">
    <mergeCell ref="A50:G50"/>
    <mergeCell ref="A51:G51"/>
    <mergeCell ref="A26:G26"/>
    <mergeCell ref="A27:G27"/>
    <mergeCell ref="A28:G28"/>
    <mergeCell ref="A43:G43"/>
    <mergeCell ref="A47:G47"/>
    <mergeCell ref="A49:G49"/>
    <mergeCell ref="BE11:BK11"/>
    <mergeCell ref="EK11:EQ11"/>
    <mergeCell ref="AJ11:AP11"/>
    <mergeCell ref="AQ11:AW11"/>
    <mergeCell ref="BL11:BR11"/>
    <mergeCell ref="BS11:BY11"/>
    <mergeCell ref="A23:G23"/>
    <mergeCell ref="A15:G15"/>
    <mergeCell ref="A17:G17"/>
    <mergeCell ref="AX11:BD11"/>
    <mergeCell ref="V11:AB11"/>
    <mergeCell ref="AC11:AI11"/>
    <mergeCell ref="GV11:HB11"/>
    <mergeCell ref="A5:G5"/>
    <mergeCell ref="A6:G6"/>
    <mergeCell ref="A11:G11"/>
    <mergeCell ref="CN11:CT11"/>
    <mergeCell ref="CU11:DA11"/>
    <mergeCell ref="A9:G9"/>
    <mergeCell ref="O11:U11"/>
    <mergeCell ref="BZ11:CF11"/>
    <mergeCell ref="CG11:CM11"/>
    <mergeCell ref="HC11:HI11"/>
    <mergeCell ref="DB11:DH11"/>
    <mergeCell ref="DI11:DO11"/>
    <mergeCell ref="DP11:DV11"/>
    <mergeCell ref="DW11:EC11"/>
    <mergeCell ref="GH11:GN11"/>
    <mergeCell ref="GO11:GU11"/>
    <mergeCell ref="FF11:FL11"/>
    <mergeCell ref="FM11:FS11"/>
    <mergeCell ref="ED11:EJ11"/>
    <mergeCell ref="IL11:IR11"/>
    <mergeCell ref="IS11:IV11"/>
    <mergeCell ref="ER11:EX11"/>
    <mergeCell ref="EY11:FE11"/>
    <mergeCell ref="HJ11:HP11"/>
    <mergeCell ref="HQ11:HW11"/>
    <mergeCell ref="FT11:FZ11"/>
    <mergeCell ref="GA11:GG11"/>
    <mergeCell ref="HX11:ID11"/>
    <mergeCell ref="IE11:IK11"/>
  </mergeCells>
  <printOptions/>
  <pageMargins left="0.75" right="0.3" top="0.69" bottom="0.73" header="0.26" footer="0.2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71"/>
  <sheetViews>
    <sheetView zoomScalePageLayoutView="0" workbookViewId="0" topLeftCell="A7">
      <selection activeCell="D14" sqref="D14:E14"/>
    </sheetView>
  </sheetViews>
  <sheetFormatPr defaultColWidth="9.140625" defaultRowHeight="12.75"/>
  <cols>
    <col min="1" max="1" width="25.421875" style="57" customWidth="1"/>
    <col min="2" max="2" width="11.8515625" style="57" customWidth="1"/>
    <col min="3" max="3" width="18.57421875" style="57" customWidth="1"/>
    <col min="4" max="4" width="12.7109375" style="57" customWidth="1"/>
    <col min="5" max="5" width="7.8515625" style="57" customWidth="1"/>
    <col min="6" max="7" width="9.8515625" style="57" customWidth="1"/>
    <col min="8" max="8" width="22.8515625" style="57" bestFit="1" customWidth="1"/>
    <col min="9" max="9" width="15.7109375" style="57" bestFit="1" customWidth="1"/>
    <col min="10" max="10" width="21.00390625" style="57" bestFit="1" customWidth="1"/>
    <col min="11" max="11" width="15.7109375" style="57" bestFit="1" customWidth="1"/>
    <col min="12" max="12" width="22.8515625" style="57" bestFit="1" customWidth="1"/>
    <col min="13" max="16384" width="9.140625" style="57" customWidth="1"/>
  </cols>
  <sheetData>
    <row r="1" spans="1:7" s="67" customFormat="1" ht="18" customHeight="1">
      <c r="A1" s="69" t="s">
        <v>23</v>
      </c>
      <c r="B1" s="69"/>
      <c r="C1" s="69"/>
      <c r="D1" s="69"/>
      <c r="E1" s="69"/>
      <c r="F1" s="69"/>
      <c r="G1" s="69"/>
    </row>
    <row r="2" spans="1:7" s="67" customFormat="1" ht="18" customHeight="1">
      <c r="A2" s="69" t="s">
        <v>191</v>
      </c>
      <c r="B2" s="69"/>
      <c r="C2" s="69"/>
      <c r="D2" s="376" t="s">
        <v>161</v>
      </c>
      <c r="E2" s="376"/>
      <c r="F2" s="376" t="s">
        <v>24</v>
      </c>
      <c r="G2" s="376"/>
    </row>
    <row r="3" spans="1:7" s="67" customFormat="1" ht="15.75" customHeight="1">
      <c r="A3" s="67" t="s">
        <v>25</v>
      </c>
      <c r="D3" s="377">
        <v>15603493</v>
      </c>
      <c r="E3" s="377"/>
      <c r="F3" s="377">
        <v>23660641</v>
      </c>
      <c r="G3" s="377"/>
    </row>
    <row r="4" spans="1:7" s="67" customFormat="1" ht="14.25" customHeight="1">
      <c r="A4" s="67" t="s">
        <v>26</v>
      </c>
      <c r="D4" s="377">
        <v>129448901019</v>
      </c>
      <c r="E4" s="377"/>
      <c r="F4" s="377">
        <v>71936074771</v>
      </c>
      <c r="G4" s="377"/>
    </row>
    <row r="5" spans="1:7" s="67" customFormat="1" ht="15.75" customHeight="1">
      <c r="A5" s="67" t="s">
        <v>118</v>
      </c>
      <c r="D5" s="138"/>
      <c r="E5" s="138"/>
      <c r="F5" s="138"/>
      <c r="G5" s="138"/>
    </row>
    <row r="6" spans="1:7" s="67" customFormat="1" ht="15" customHeight="1">
      <c r="A6" s="67" t="s">
        <v>232</v>
      </c>
      <c r="D6" s="377">
        <v>117717508829</v>
      </c>
      <c r="E6" s="377"/>
      <c r="F6" s="377">
        <v>70118641297</v>
      </c>
      <c r="G6" s="377"/>
    </row>
    <row r="7" spans="1:7" s="67" customFormat="1" ht="15" customHeight="1">
      <c r="A7" s="67" t="s">
        <v>27</v>
      </c>
      <c r="D7" s="382">
        <v>0</v>
      </c>
      <c r="E7" s="382"/>
      <c r="F7" s="382">
        <v>0</v>
      </c>
      <c r="G7" s="382"/>
    </row>
    <row r="8" spans="1:7" s="67" customFormat="1" ht="18" customHeight="1">
      <c r="A8" s="67" t="s">
        <v>28</v>
      </c>
      <c r="D8" s="377">
        <v>1574324</v>
      </c>
      <c r="E8" s="377"/>
      <c r="F8" s="377">
        <v>1618564</v>
      </c>
      <c r="G8" s="377"/>
    </row>
    <row r="9" spans="1:7" s="67" customFormat="1" ht="18" customHeight="1">
      <c r="A9" s="67" t="s">
        <v>29</v>
      </c>
      <c r="D9" s="377">
        <v>5770575</v>
      </c>
      <c r="E9" s="377"/>
      <c r="F9" s="377">
        <v>8510798</v>
      </c>
      <c r="G9" s="377"/>
    </row>
    <row r="10" spans="1:7" s="67" customFormat="1" ht="15.75">
      <c r="A10" s="70" t="s">
        <v>30</v>
      </c>
      <c r="B10" s="70"/>
      <c r="C10" s="70"/>
      <c r="D10" s="378">
        <f>D3+D4+D7+D8+D9</f>
        <v>129471849411</v>
      </c>
      <c r="E10" s="378"/>
      <c r="F10" s="378">
        <f>F3+F4+F7+F8+F9</f>
        <v>71969864774</v>
      </c>
      <c r="G10" s="378"/>
    </row>
    <row r="11" spans="1:7" s="67" customFormat="1" ht="15.75" customHeight="1">
      <c r="A11" s="69" t="s">
        <v>31</v>
      </c>
      <c r="B11" s="69"/>
      <c r="C11" s="69"/>
      <c r="D11" s="376" t="s">
        <v>161</v>
      </c>
      <c r="E11" s="376"/>
      <c r="F11" s="376" t="s">
        <v>24</v>
      </c>
      <c r="G11" s="376"/>
    </row>
    <row r="12" spans="1:7" s="67" customFormat="1" ht="16.5" customHeight="1">
      <c r="A12" s="67" t="s">
        <v>42</v>
      </c>
      <c r="D12" s="383">
        <v>0</v>
      </c>
      <c r="E12" s="383"/>
      <c r="F12" s="382">
        <v>0</v>
      </c>
      <c r="G12" s="382"/>
    </row>
    <row r="13" spans="1:7" s="67" customFormat="1" ht="16.5" customHeight="1">
      <c r="A13" s="67" t="s">
        <v>43</v>
      </c>
      <c r="D13" s="377"/>
      <c r="E13" s="377"/>
      <c r="F13" s="377"/>
      <c r="G13" s="377"/>
    </row>
    <row r="14" spans="1:7" s="67" customFormat="1" ht="16.5" customHeight="1">
      <c r="A14" s="70" t="s">
        <v>30</v>
      </c>
      <c r="B14" s="70"/>
      <c r="C14" s="70"/>
      <c r="D14" s="378">
        <f>SUM(D12:E13)</f>
        <v>0</v>
      </c>
      <c r="E14" s="378"/>
      <c r="F14" s="378">
        <f>SUM(F12:F13)</f>
        <v>0</v>
      </c>
      <c r="G14" s="378"/>
    </row>
    <row r="15" ht="8.25" customHeight="1">
      <c r="A15" s="57" t="s">
        <v>32</v>
      </c>
    </row>
    <row r="16" spans="1:7" s="67" customFormat="1" ht="18" customHeight="1">
      <c r="A16" s="67" t="s">
        <v>54</v>
      </c>
      <c r="D16" s="382"/>
      <c r="E16" s="382"/>
      <c r="F16" s="382"/>
      <c r="G16" s="382"/>
    </row>
    <row r="17" ht="6.75" customHeight="1"/>
    <row r="18" spans="1:7" s="67" customFormat="1" ht="18" customHeight="1">
      <c r="A18" s="69" t="s">
        <v>201</v>
      </c>
      <c r="B18" s="69"/>
      <c r="C18" s="69"/>
      <c r="D18" s="389"/>
      <c r="E18" s="389"/>
      <c r="F18" s="376"/>
      <c r="G18" s="376"/>
    </row>
    <row r="19" ht="9.75" customHeight="1"/>
    <row r="20" spans="1:7" ht="62.25" customHeight="1">
      <c r="A20" s="410" t="s">
        <v>33</v>
      </c>
      <c r="B20" s="411"/>
      <c r="C20" s="411"/>
      <c r="D20" s="412" t="s">
        <v>202</v>
      </c>
      <c r="E20" s="412"/>
      <c r="F20" s="394" t="s">
        <v>193</v>
      </c>
      <c r="G20" s="395"/>
    </row>
    <row r="21" spans="1:12" ht="18" customHeight="1">
      <c r="A21" s="413" t="s">
        <v>34</v>
      </c>
      <c r="B21" s="414"/>
      <c r="C21" s="415"/>
      <c r="D21" s="396">
        <f>SUM(D22:E24)</f>
        <v>0</v>
      </c>
      <c r="E21" s="397"/>
      <c r="F21" s="396">
        <f>SUM(F22:G24)</f>
        <v>0</v>
      </c>
      <c r="G21" s="397"/>
      <c r="H21" s="71"/>
      <c r="I21" s="71"/>
      <c r="J21" s="71"/>
      <c r="K21" s="71"/>
      <c r="L21" s="72"/>
    </row>
    <row r="22" spans="1:12" ht="18" customHeight="1">
      <c r="A22" s="379" t="s">
        <v>35</v>
      </c>
      <c r="B22" s="380"/>
      <c r="C22" s="381"/>
      <c r="D22" s="385"/>
      <c r="E22" s="386"/>
      <c r="F22" s="385"/>
      <c r="G22" s="386"/>
      <c r="H22" s="66"/>
      <c r="I22" s="66"/>
      <c r="J22" s="66"/>
      <c r="K22" s="66"/>
      <c r="L22" s="66"/>
    </row>
    <row r="23" spans="1:12" ht="18" customHeight="1">
      <c r="A23" s="379" t="s">
        <v>36</v>
      </c>
      <c r="B23" s="380"/>
      <c r="C23" s="381"/>
      <c r="D23" s="387"/>
      <c r="E23" s="388"/>
      <c r="F23" s="384"/>
      <c r="G23" s="384"/>
      <c r="H23" s="66"/>
      <c r="I23" s="66"/>
      <c r="J23" s="66"/>
      <c r="K23" s="66"/>
      <c r="L23" s="66"/>
    </row>
    <row r="24" spans="1:12" ht="18" customHeight="1">
      <c r="A24" s="379" t="s">
        <v>37</v>
      </c>
      <c r="B24" s="380"/>
      <c r="C24" s="381"/>
      <c r="D24" s="387"/>
      <c r="E24" s="388"/>
      <c r="F24" s="384"/>
      <c r="G24" s="384"/>
      <c r="H24" s="66"/>
      <c r="I24" s="66"/>
      <c r="J24" s="66"/>
      <c r="K24" s="66"/>
      <c r="L24" s="66"/>
    </row>
    <row r="25" spans="1:12" ht="18" customHeight="1">
      <c r="A25" s="416" t="s">
        <v>44</v>
      </c>
      <c r="B25" s="417"/>
      <c r="C25" s="418"/>
      <c r="D25" s="390">
        <f>SUM(D26:E28)</f>
        <v>159018099</v>
      </c>
      <c r="E25" s="391"/>
      <c r="F25" s="390">
        <f>SUM(F26)</f>
        <v>2643350107100</v>
      </c>
      <c r="G25" s="391"/>
      <c r="H25" s="66"/>
      <c r="I25" s="66"/>
      <c r="J25" s="66"/>
      <c r="K25" s="66"/>
      <c r="L25" s="66"/>
    </row>
    <row r="26" spans="1:12" ht="18" customHeight="1">
      <c r="A26" s="379" t="s">
        <v>38</v>
      </c>
      <c r="B26" s="380"/>
      <c r="C26" s="381"/>
      <c r="D26" s="392">
        <v>159017649</v>
      </c>
      <c r="E26" s="393"/>
      <c r="F26" s="392">
        <v>2643350107100</v>
      </c>
      <c r="G26" s="393"/>
      <c r="H26" s="66"/>
      <c r="I26" s="66"/>
      <c r="J26" s="66"/>
      <c r="K26" s="66"/>
      <c r="L26" s="66"/>
    </row>
    <row r="27" spans="1:12" ht="18" customHeight="1">
      <c r="A27" s="379" t="s">
        <v>39</v>
      </c>
      <c r="B27" s="380"/>
      <c r="C27" s="381"/>
      <c r="D27" s="398"/>
      <c r="E27" s="399"/>
      <c r="F27" s="398"/>
      <c r="G27" s="399"/>
      <c r="H27" s="66"/>
      <c r="I27" s="66"/>
      <c r="J27" s="66"/>
      <c r="K27" s="66"/>
      <c r="L27" s="66"/>
    </row>
    <row r="28" spans="1:12" ht="18" customHeight="1">
      <c r="A28" s="379" t="s">
        <v>40</v>
      </c>
      <c r="B28" s="380"/>
      <c r="C28" s="381"/>
      <c r="D28" s="407">
        <v>450</v>
      </c>
      <c r="E28" s="408"/>
      <c r="F28" s="392">
        <v>4365000</v>
      </c>
      <c r="G28" s="393"/>
      <c r="H28" s="66"/>
      <c r="I28" s="66"/>
      <c r="J28" s="66"/>
      <c r="K28" s="66"/>
      <c r="L28" s="66"/>
    </row>
    <row r="29" spans="1:7" ht="18" customHeight="1">
      <c r="A29" s="400" t="s">
        <v>41</v>
      </c>
      <c r="B29" s="401"/>
      <c r="C29" s="402"/>
      <c r="D29" s="403">
        <f>D21+D25</f>
        <v>159018099</v>
      </c>
      <c r="E29" s="403"/>
      <c r="F29" s="403">
        <f>F25+F21</f>
        <v>2643350107100</v>
      </c>
      <c r="G29" s="403"/>
    </row>
    <row r="30" ht="9" customHeight="1"/>
    <row r="31" spans="1:7" s="170" customFormat="1" ht="18" customHeight="1">
      <c r="A31" s="406" t="s">
        <v>45</v>
      </c>
      <c r="B31" s="406"/>
      <c r="C31" s="406"/>
      <c r="D31" s="406"/>
      <c r="E31" s="406"/>
      <c r="F31" s="406"/>
      <c r="G31" s="406"/>
    </row>
    <row r="32" spans="1:7" s="170" customFormat="1" ht="7.5" customHeight="1">
      <c r="A32" s="57"/>
      <c r="B32" s="57"/>
      <c r="C32" s="57"/>
      <c r="D32" s="57"/>
      <c r="E32" s="57"/>
      <c r="F32" s="57"/>
      <c r="G32" s="57"/>
    </row>
    <row r="33" spans="1:7" s="170" customFormat="1" ht="30" customHeight="1">
      <c r="A33" s="404" t="s">
        <v>46</v>
      </c>
      <c r="B33" s="404" t="s">
        <v>156</v>
      </c>
      <c r="C33" s="404" t="s">
        <v>192</v>
      </c>
      <c r="D33" s="409" t="s">
        <v>47</v>
      </c>
      <c r="E33" s="409"/>
      <c r="F33" s="404" t="s">
        <v>55</v>
      </c>
      <c r="G33" s="404" t="s">
        <v>56</v>
      </c>
    </row>
    <row r="34" spans="1:7" s="170" customFormat="1" ht="31.5" customHeight="1">
      <c r="A34" s="405"/>
      <c r="B34" s="405"/>
      <c r="C34" s="405"/>
      <c r="D34" s="168" t="s">
        <v>57</v>
      </c>
      <c r="E34" s="168" t="s">
        <v>49</v>
      </c>
      <c r="F34" s="405"/>
      <c r="G34" s="405"/>
    </row>
    <row r="35" spans="1:9" s="171" customFormat="1" ht="31.5">
      <c r="A35" s="173" t="s">
        <v>50</v>
      </c>
      <c r="B35" s="174">
        <v>3720660</v>
      </c>
      <c r="C35" s="174">
        <v>51244999258</v>
      </c>
      <c r="D35" s="175"/>
      <c r="E35" s="175"/>
      <c r="F35" s="175"/>
      <c r="G35" s="175"/>
      <c r="H35" s="190"/>
      <c r="I35" s="191"/>
    </row>
    <row r="36" spans="1:7" s="171" customFormat="1" ht="18" customHeight="1">
      <c r="A36" s="173" t="s">
        <v>51</v>
      </c>
      <c r="B36" s="174"/>
      <c r="C36" s="174"/>
      <c r="D36" s="175"/>
      <c r="E36" s="175"/>
      <c r="F36" s="175"/>
      <c r="G36" s="175"/>
    </row>
    <row r="37" spans="1:7" s="171" customFormat="1" ht="31.5">
      <c r="A37" s="68" t="s">
        <v>58</v>
      </c>
      <c r="B37" s="176"/>
      <c r="C37" s="174"/>
      <c r="D37" s="67"/>
      <c r="E37" s="175"/>
      <c r="F37" s="175"/>
      <c r="G37" s="175"/>
    </row>
    <row r="38" spans="1:7" s="171" customFormat="1" ht="31.5">
      <c r="A38" s="68" t="s">
        <v>59</v>
      </c>
      <c r="B38" s="177"/>
      <c r="C38" s="178"/>
      <c r="D38" s="175"/>
      <c r="E38" s="175"/>
      <c r="F38" s="175"/>
      <c r="G38" s="175"/>
    </row>
    <row r="39" spans="1:7" s="172" customFormat="1" ht="18" customHeight="1">
      <c r="A39" s="179" t="s">
        <v>52</v>
      </c>
      <c r="B39" s="180"/>
      <c r="C39" s="174">
        <f>SUM(C40:C41)</f>
        <v>30000000000</v>
      </c>
      <c r="D39" s="181"/>
      <c r="E39" s="181"/>
      <c r="F39" s="181"/>
      <c r="G39" s="181"/>
    </row>
    <row r="40" spans="1:7" s="171" customFormat="1" ht="18" customHeight="1">
      <c r="A40" s="68" t="s">
        <v>60</v>
      </c>
      <c r="B40" s="182"/>
      <c r="C40" s="169">
        <v>30000000000</v>
      </c>
      <c r="D40" s="175"/>
      <c r="E40" s="175"/>
      <c r="F40" s="175"/>
      <c r="G40" s="175"/>
    </row>
    <row r="41" spans="1:7" s="171" customFormat="1" ht="18" customHeight="1">
      <c r="A41" s="183" t="s">
        <v>61</v>
      </c>
      <c r="B41" s="182"/>
      <c r="C41" s="182"/>
      <c r="D41" s="184"/>
      <c r="E41" s="184"/>
      <c r="F41" s="184"/>
      <c r="G41" s="184"/>
    </row>
    <row r="42" spans="1:7" s="172" customFormat="1" ht="18" customHeight="1">
      <c r="A42" s="185" t="s">
        <v>53</v>
      </c>
      <c r="B42" s="186">
        <v>7280784</v>
      </c>
      <c r="C42" s="187">
        <v>151910316756</v>
      </c>
      <c r="D42" s="188"/>
      <c r="E42" s="188"/>
      <c r="F42" s="188"/>
      <c r="G42" s="188"/>
    </row>
    <row r="43" ht="15.75" customHeight="1">
      <c r="C43" s="66"/>
    </row>
    <row r="44" spans="1:4" ht="15.75">
      <c r="A44" s="108" t="s">
        <v>246</v>
      </c>
      <c r="B44" s="108"/>
      <c r="C44" s="108"/>
      <c r="D44" s="108"/>
    </row>
    <row r="45" spans="1:4" ht="15.75">
      <c r="A45" s="109" t="s">
        <v>210</v>
      </c>
      <c r="B45" s="109"/>
      <c r="C45" s="110">
        <f>C47+C48</f>
        <v>51244999258</v>
      </c>
      <c r="D45" s="108" t="s">
        <v>211</v>
      </c>
    </row>
    <row r="46" spans="1:4" ht="15.75">
      <c r="A46" s="111" t="s">
        <v>212</v>
      </c>
      <c r="B46" s="108"/>
      <c r="C46" s="112"/>
      <c r="D46" s="108"/>
    </row>
    <row r="47" spans="1:6" ht="15.75">
      <c r="A47" s="113" t="s">
        <v>213</v>
      </c>
      <c r="B47" s="108"/>
      <c r="C47" s="114">
        <v>42330587827</v>
      </c>
      <c r="D47" s="108"/>
      <c r="E47" s="101"/>
      <c r="F47" s="101"/>
    </row>
    <row r="48" spans="1:4" ht="15.75">
      <c r="A48" s="115" t="s">
        <v>214</v>
      </c>
      <c r="B48" s="108"/>
      <c r="C48" s="114">
        <v>8914411431</v>
      </c>
      <c r="D48" s="108"/>
    </row>
    <row r="49" spans="1:5" ht="15.75">
      <c r="A49" s="116" t="s">
        <v>215</v>
      </c>
      <c r="B49" s="108"/>
      <c r="C49" s="110">
        <v>89912045756</v>
      </c>
      <c r="D49" s="108" t="s">
        <v>216</v>
      </c>
      <c r="E49" s="108" t="s">
        <v>217</v>
      </c>
    </row>
    <row r="50" spans="1:4" ht="15.75">
      <c r="A50" s="117" t="s">
        <v>53</v>
      </c>
      <c r="B50" s="108"/>
      <c r="C50" s="110">
        <f>SUM(C52)</f>
        <v>151910316756</v>
      </c>
      <c r="D50" s="108"/>
    </row>
    <row r="51" spans="1:4" ht="15.75">
      <c r="A51" s="111" t="s">
        <v>212</v>
      </c>
      <c r="B51" s="108"/>
      <c r="C51" s="112"/>
      <c r="D51" s="108"/>
    </row>
    <row r="52" spans="1:4" ht="15.75">
      <c r="A52" s="115" t="s">
        <v>214</v>
      </c>
      <c r="B52" s="108"/>
      <c r="C52" s="114">
        <v>151910316756</v>
      </c>
      <c r="D52" s="108" t="s">
        <v>218</v>
      </c>
    </row>
    <row r="53" spans="2:3" ht="15.75">
      <c r="B53" s="118"/>
      <c r="C53" s="101"/>
    </row>
    <row r="54" spans="2:3" ht="15.75">
      <c r="B54" s="101"/>
      <c r="C54" s="101"/>
    </row>
    <row r="55" spans="2:4" ht="15.75">
      <c r="B55" s="101"/>
      <c r="C55" s="101" t="s">
        <v>107</v>
      </c>
      <c r="D55" s="57" t="s">
        <v>200</v>
      </c>
    </row>
    <row r="56" spans="1:4" ht="27">
      <c r="A56" s="122" t="s">
        <v>219</v>
      </c>
      <c r="B56" s="123" t="s">
        <v>220</v>
      </c>
      <c r="C56" s="124">
        <f>C57+C58</f>
        <v>23750003625</v>
      </c>
      <c r="D56" s="124">
        <v>109510310702</v>
      </c>
    </row>
    <row r="57" spans="1:4" ht="15.75">
      <c r="A57" s="125" t="s">
        <v>221</v>
      </c>
      <c r="B57" s="126" t="s">
        <v>222</v>
      </c>
      <c r="C57" s="135">
        <v>51244999258</v>
      </c>
      <c r="D57" s="135">
        <v>147208005178</v>
      </c>
    </row>
    <row r="58" spans="1:4" ht="40.5">
      <c r="A58" s="125" t="s">
        <v>223</v>
      </c>
      <c r="B58" s="126" t="s">
        <v>222</v>
      </c>
      <c r="C58" s="136">
        <v>-27494995633</v>
      </c>
      <c r="D58" s="136">
        <v>-37697694476</v>
      </c>
    </row>
    <row r="59" spans="1:4" ht="15.75">
      <c r="A59" s="129"/>
      <c r="B59" s="130"/>
      <c r="C59" s="130"/>
      <c r="D59" s="130"/>
    </row>
    <row r="60" spans="1:4" ht="27">
      <c r="A60" s="122" t="s">
        <v>224</v>
      </c>
      <c r="B60" s="123" t="s">
        <v>222</v>
      </c>
      <c r="C60" s="124">
        <f>C61+C62+C63+C64+C67+C68</f>
        <v>81782640916</v>
      </c>
      <c r="D60" s="124">
        <v>92048166816</v>
      </c>
    </row>
    <row r="61" spans="1:4" ht="15.75">
      <c r="A61" s="125" t="s">
        <v>225</v>
      </c>
      <c r="B61" s="126" t="s">
        <v>222</v>
      </c>
      <c r="C61" s="127">
        <v>30000000000</v>
      </c>
      <c r="D61" s="128">
        <v>30000000000</v>
      </c>
    </row>
    <row r="62" spans="1:5" ht="27">
      <c r="A62" s="125" t="s">
        <v>241</v>
      </c>
      <c r="B62" s="126"/>
      <c r="C62" s="159">
        <v>-7097262726</v>
      </c>
      <c r="D62" s="159">
        <v>-8900815853</v>
      </c>
      <c r="E62" s="162"/>
    </row>
    <row r="63" spans="1:4" ht="27">
      <c r="A63" s="125" t="s">
        <v>242</v>
      </c>
      <c r="B63" s="126" t="s">
        <v>222</v>
      </c>
      <c r="C63" s="127">
        <v>0</v>
      </c>
      <c r="D63" s="128">
        <v>0</v>
      </c>
    </row>
    <row r="64" spans="1:4" ht="27">
      <c r="A64" s="125" t="s">
        <v>243</v>
      </c>
      <c r="B64" s="126" t="s">
        <v>222</v>
      </c>
      <c r="C64" s="135">
        <v>0</v>
      </c>
      <c r="D64" s="135">
        <v>89912045756</v>
      </c>
    </row>
    <row r="65" spans="1:4" ht="27">
      <c r="A65" s="131" t="s">
        <v>58</v>
      </c>
      <c r="B65" s="126" t="s">
        <v>222</v>
      </c>
      <c r="C65" s="135">
        <v>0</v>
      </c>
      <c r="D65" s="135">
        <v>89912045756</v>
      </c>
    </row>
    <row r="66" spans="1:4" ht="27">
      <c r="A66" s="131" t="s">
        <v>59</v>
      </c>
      <c r="B66" s="126" t="s">
        <v>222</v>
      </c>
      <c r="C66" s="127">
        <v>0</v>
      </c>
      <c r="D66" s="128">
        <v>0</v>
      </c>
    </row>
    <row r="67" spans="1:4" ht="15.75">
      <c r="A67" s="125" t="s">
        <v>244</v>
      </c>
      <c r="B67" s="126" t="s">
        <v>220</v>
      </c>
      <c r="C67" s="135">
        <v>151910316756</v>
      </c>
      <c r="D67" s="135">
        <v>40791796000</v>
      </c>
    </row>
    <row r="68" spans="1:4" ht="27">
      <c r="A68" s="125" t="s">
        <v>245</v>
      </c>
      <c r="B68" s="126"/>
      <c r="C68" s="132">
        <v>-93030413114</v>
      </c>
      <c r="D68" s="128">
        <v>-59754859087</v>
      </c>
    </row>
    <row r="70" ht="15.75">
      <c r="C70" s="189"/>
    </row>
    <row r="71" ht="15.75">
      <c r="C71" s="121"/>
    </row>
  </sheetData>
  <sheetProtection/>
  <mergeCells count="65">
    <mergeCell ref="D6:E6"/>
    <mergeCell ref="F6:G6"/>
    <mergeCell ref="A20:C20"/>
    <mergeCell ref="D20:E20"/>
    <mergeCell ref="D27:E27"/>
    <mergeCell ref="A21:C21"/>
    <mergeCell ref="A25:C25"/>
    <mergeCell ref="A22:C22"/>
    <mergeCell ref="A23:C23"/>
    <mergeCell ref="A24:C24"/>
    <mergeCell ref="F33:F34"/>
    <mergeCell ref="A31:G31"/>
    <mergeCell ref="G33:G34"/>
    <mergeCell ref="D28:E28"/>
    <mergeCell ref="A33:A34"/>
    <mergeCell ref="D33:E33"/>
    <mergeCell ref="B33:B34"/>
    <mergeCell ref="C33:C34"/>
    <mergeCell ref="A28:C28"/>
    <mergeCell ref="F27:G27"/>
    <mergeCell ref="F28:G28"/>
    <mergeCell ref="A29:C29"/>
    <mergeCell ref="D29:E29"/>
    <mergeCell ref="F29:G29"/>
    <mergeCell ref="A27:C27"/>
    <mergeCell ref="F25:G25"/>
    <mergeCell ref="F26:G26"/>
    <mergeCell ref="F20:G20"/>
    <mergeCell ref="D21:E21"/>
    <mergeCell ref="F21:G21"/>
    <mergeCell ref="D24:E24"/>
    <mergeCell ref="D25:E25"/>
    <mergeCell ref="D26:E26"/>
    <mergeCell ref="F22:G22"/>
    <mergeCell ref="F23:G23"/>
    <mergeCell ref="D8:E8"/>
    <mergeCell ref="D9:E9"/>
    <mergeCell ref="D16:E16"/>
    <mergeCell ref="F24:G24"/>
    <mergeCell ref="D22:E22"/>
    <mergeCell ref="D23:E23"/>
    <mergeCell ref="F16:G16"/>
    <mergeCell ref="D18:E18"/>
    <mergeCell ref="F18:G18"/>
    <mergeCell ref="F12:G12"/>
    <mergeCell ref="F3:G3"/>
    <mergeCell ref="F4:G4"/>
    <mergeCell ref="A26:C26"/>
    <mergeCell ref="F7:G7"/>
    <mergeCell ref="D12:E12"/>
    <mergeCell ref="D13:E13"/>
    <mergeCell ref="D14:E14"/>
    <mergeCell ref="F13:G13"/>
    <mergeCell ref="F14:G14"/>
    <mergeCell ref="D7:E7"/>
    <mergeCell ref="D2:E2"/>
    <mergeCell ref="F2:G2"/>
    <mergeCell ref="F11:G11"/>
    <mergeCell ref="F8:G8"/>
    <mergeCell ref="F9:G9"/>
    <mergeCell ref="F10:G10"/>
    <mergeCell ref="D10:E10"/>
    <mergeCell ref="D11:E11"/>
    <mergeCell ref="D3:E3"/>
    <mergeCell ref="D4:E4"/>
  </mergeCells>
  <printOptions horizontalCentered="1"/>
  <pageMargins left="0.59" right="0.24" top="0.49" bottom="0.52" header="0.18" footer="0.3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57"/>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22" sqref="A22"/>
    </sheetView>
  </sheetViews>
  <sheetFormatPr defaultColWidth="9.140625" defaultRowHeight="12.75"/>
  <cols>
    <col min="1" max="1" width="32.28125" style="56" customWidth="1"/>
    <col min="2" max="2" width="14.140625" style="56" customWidth="1"/>
    <col min="3" max="3" width="13.57421875" style="56" customWidth="1"/>
    <col min="4" max="5" width="14.421875" style="56" customWidth="1"/>
    <col min="6" max="6" width="12.8515625" style="56" customWidth="1"/>
    <col min="7" max="7" width="14.421875" style="56" customWidth="1"/>
    <col min="8" max="8" width="17.8515625" style="48" bestFit="1" customWidth="1"/>
    <col min="9" max="9" width="14.140625" style="56" customWidth="1"/>
    <col min="10" max="10" width="12.28125" style="56" bestFit="1" customWidth="1"/>
    <col min="11" max="11" width="14.8515625" style="56" customWidth="1"/>
    <col min="12" max="16384" width="9.140625" style="56" customWidth="1"/>
  </cols>
  <sheetData>
    <row r="1" spans="1:8" s="53" customFormat="1" ht="18" customHeight="1">
      <c r="A1" s="73" t="s">
        <v>226</v>
      </c>
      <c r="H1" s="52"/>
    </row>
    <row r="2" ht="6.75" customHeight="1"/>
    <row r="3" spans="1:7" ht="44.25" customHeight="1">
      <c r="A3" s="74" t="s">
        <v>62</v>
      </c>
      <c r="B3" s="74" t="s">
        <v>63</v>
      </c>
      <c r="C3" s="74" t="s">
        <v>64</v>
      </c>
      <c r="D3" s="74" t="s">
        <v>65</v>
      </c>
      <c r="E3" s="74" t="s">
        <v>157</v>
      </c>
      <c r="F3" s="74" t="s">
        <v>66</v>
      </c>
      <c r="G3" s="74" t="s">
        <v>41</v>
      </c>
    </row>
    <row r="4" spans="1:8" s="53" customFormat="1" ht="17.25" customHeight="1">
      <c r="A4" s="75" t="s">
        <v>186</v>
      </c>
      <c r="B4" s="76"/>
      <c r="C4" s="76"/>
      <c r="D4" s="77"/>
      <c r="E4" s="77"/>
      <c r="F4" s="77"/>
      <c r="G4" s="77"/>
      <c r="H4" s="52"/>
    </row>
    <row r="5" spans="1:9" s="53" customFormat="1" ht="17.25" customHeight="1">
      <c r="A5" s="78" t="s">
        <v>198</v>
      </c>
      <c r="B5" s="25">
        <v>1325552000</v>
      </c>
      <c r="C5" s="25">
        <v>745181746</v>
      </c>
      <c r="D5" s="25">
        <v>4160802434</v>
      </c>
      <c r="E5" s="25">
        <v>9085082059</v>
      </c>
      <c r="F5" s="25">
        <v>399458572</v>
      </c>
      <c r="G5" s="51">
        <f aca="true" t="shared" si="0" ref="G5:G12">SUM(B5:F5)</f>
        <v>15716076811</v>
      </c>
      <c r="H5" s="52"/>
      <c r="I5" s="63"/>
    </row>
    <row r="6" spans="1:8" s="53" customFormat="1" ht="17.25" customHeight="1">
      <c r="A6" s="50" t="s">
        <v>178</v>
      </c>
      <c r="B6" s="25"/>
      <c r="C6" s="25"/>
      <c r="D6" s="25"/>
      <c r="E6" s="25">
        <v>0</v>
      </c>
      <c r="F6" s="25"/>
      <c r="G6" s="51">
        <f t="shared" si="0"/>
        <v>0</v>
      </c>
      <c r="H6" s="52"/>
    </row>
    <row r="7" spans="1:8" s="53" customFormat="1" ht="17.25" customHeight="1">
      <c r="A7" s="50" t="s">
        <v>69</v>
      </c>
      <c r="B7" s="25"/>
      <c r="C7" s="25"/>
      <c r="D7" s="25"/>
      <c r="E7" s="25"/>
      <c r="F7" s="25"/>
      <c r="G7" s="51">
        <f t="shared" si="0"/>
        <v>0</v>
      </c>
      <c r="H7" s="52"/>
    </row>
    <row r="8" spans="1:8" s="53" customFormat="1" ht="17.25" customHeight="1">
      <c r="A8" s="50" t="s">
        <v>70</v>
      </c>
      <c r="B8" s="25"/>
      <c r="C8" s="25">
        <v>0</v>
      </c>
      <c r="D8" s="25">
        <v>0</v>
      </c>
      <c r="E8" s="25">
        <v>0</v>
      </c>
      <c r="F8" s="25">
        <v>0</v>
      </c>
      <c r="G8" s="51">
        <f t="shared" si="0"/>
        <v>0</v>
      </c>
      <c r="H8" s="52"/>
    </row>
    <row r="9" spans="1:8" s="53" customFormat="1" ht="17.25" customHeight="1">
      <c r="A9" s="50" t="s">
        <v>71</v>
      </c>
      <c r="B9" s="25"/>
      <c r="C9" s="25"/>
      <c r="D9" s="25"/>
      <c r="E9" s="25"/>
      <c r="F9" s="25"/>
      <c r="G9" s="51">
        <f t="shared" si="0"/>
        <v>0</v>
      </c>
      <c r="H9" s="52"/>
    </row>
    <row r="10" spans="1:9" s="53" customFormat="1" ht="17.25" customHeight="1">
      <c r="A10" s="50" t="s">
        <v>72</v>
      </c>
      <c r="B10" s="25"/>
      <c r="C10" s="25">
        <v>0</v>
      </c>
      <c r="D10" s="25">
        <v>1746419713</v>
      </c>
      <c r="E10" s="25">
        <v>0</v>
      </c>
      <c r="F10" s="25"/>
      <c r="G10" s="51">
        <f t="shared" si="0"/>
        <v>1746419713</v>
      </c>
      <c r="H10" s="52"/>
      <c r="I10" s="94"/>
    </row>
    <row r="11" spans="1:9" s="53" customFormat="1" ht="17.25" customHeight="1">
      <c r="A11" s="50" t="s">
        <v>73</v>
      </c>
      <c r="B11" s="25">
        <v>0</v>
      </c>
      <c r="C11" s="25">
        <v>0</v>
      </c>
      <c r="D11" s="25">
        <v>0</v>
      </c>
      <c r="E11" s="25">
        <v>0</v>
      </c>
      <c r="F11" s="25">
        <v>0</v>
      </c>
      <c r="G11" s="51">
        <f t="shared" si="0"/>
        <v>0</v>
      </c>
      <c r="H11" s="52"/>
      <c r="I11" s="95"/>
    </row>
    <row r="12" spans="1:9" s="52" customFormat="1" ht="17.25" customHeight="1">
      <c r="A12" s="79" t="s">
        <v>179</v>
      </c>
      <c r="B12" s="25">
        <f>B5+B6+B7+B8-B9-B10-B11</f>
        <v>1325552000</v>
      </c>
      <c r="C12" s="25">
        <f>C5+C6+C7+C8-C9-C10-C11</f>
        <v>745181746</v>
      </c>
      <c r="D12" s="25">
        <f>D5+D6+D7+D8-D9-D10-D11</f>
        <v>2414382721</v>
      </c>
      <c r="E12" s="25">
        <f>E5+E6+E7+E8-E9-E10-E11</f>
        <v>9085082059</v>
      </c>
      <c r="F12" s="25">
        <f>F5+F6+F7+F8-F9-F10-F11</f>
        <v>399458572</v>
      </c>
      <c r="G12" s="51">
        <f t="shared" si="0"/>
        <v>13969657098</v>
      </c>
      <c r="H12" s="163"/>
      <c r="I12" s="96"/>
    </row>
    <row r="13" spans="1:9" s="53" customFormat="1" ht="17.25" customHeight="1">
      <c r="A13" s="80" t="s">
        <v>184</v>
      </c>
      <c r="B13" s="25"/>
      <c r="C13" s="25"/>
      <c r="D13" s="25"/>
      <c r="E13" s="25"/>
      <c r="F13" s="25"/>
      <c r="G13" s="51">
        <f aca="true" t="shared" si="1" ref="G13:G21">SUM(B13:F13)</f>
        <v>0</v>
      </c>
      <c r="H13" s="52"/>
      <c r="I13" s="94"/>
    </row>
    <row r="14" spans="1:10" s="53" customFormat="1" ht="17.25" customHeight="1">
      <c r="A14" s="78" t="s">
        <v>198</v>
      </c>
      <c r="B14" s="25">
        <v>1251137000</v>
      </c>
      <c r="C14" s="25">
        <v>711292381</v>
      </c>
      <c r="D14" s="25">
        <v>4160802434</v>
      </c>
      <c r="E14" s="25">
        <v>8980490668.097</v>
      </c>
      <c r="F14" s="25">
        <v>362582872</v>
      </c>
      <c r="G14" s="51">
        <f>SUM(B14:F14)</f>
        <v>15466305355.097</v>
      </c>
      <c r="H14" s="52"/>
      <c r="J14" s="81"/>
    </row>
    <row r="15" spans="1:10" s="53" customFormat="1" ht="17.25" customHeight="1">
      <c r="A15" s="50" t="s">
        <v>180</v>
      </c>
      <c r="B15" s="25">
        <f>35736000</f>
        <v>35736000</v>
      </c>
      <c r="C15" s="25">
        <v>32251365</v>
      </c>
      <c r="D15" s="25">
        <v>0</v>
      </c>
      <c r="E15" s="25">
        <v>55387500</v>
      </c>
      <c r="F15" s="25">
        <v>27672000</v>
      </c>
      <c r="G15" s="51">
        <f>SUM(B15:F15)</f>
        <v>151046865</v>
      </c>
      <c r="H15" s="52"/>
      <c r="I15" s="63"/>
      <c r="J15" s="63"/>
    </row>
    <row r="16" spans="1:8" s="53" customFormat="1" ht="17.25" customHeight="1">
      <c r="A16" s="50" t="s">
        <v>70</v>
      </c>
      <c r="B16" s="25"/>
      <c r="C16" s="25">
        <v>0</v>
      </c>
      <c r="D16" s="25">
        <v>0</v>
      </c>
      <c r="E16" s="25">
        <v>0</v>
      </c>
      <c r="F16" s="25">
        <v>0</v>
      </c>
      <c r="G16" s="51">
        <f t="shared" si="1"/>
        <v>0</v>
      </c>
      <c r="H16" s="52"/>
    </row>
    <row r="17" spans="1:9" s="53" customFormat="1" ht="17.25" customHeight="1">
      <c r="A17" s="50" t="s">
        <v>71</v>
      </c>
      <c r="B17" s="25"/>
      <c r="C17" s="25"/>
      <c r="D17" s="25"/>
      <c r="E17" s="25"/>
      <c r="F17" s="25"/>
      <c r="G17" s="51">
        <f t="shared" si="1"/>
        <v>0</v>
      </c>
      <c r="H17" s="52"/>
      <c r="I17" s="63"/>
    </row>
    <row r="18" spans="1:9" s="53" customFormat="1" ht="17.25" customHeight="1">
      <c r="A18" s="50" t="s">
        <v>72</v>
      </c>
      <c r="B18" s="25"/>
      <c r="C18" s="25">
        <v>0</v>
      </c>
      <c r="D18" s="25">
        <v>1746419713</v>
      </c>
      <c r="E18" s="25">
        <v>0</v>
      </c>
      <c r="F18" s="25"/>
      <c r="G18" s="51">
        <f t="shared" si="1"/>
        <v>1746419713</v>
      </c>
      <c r="H18" s="52"/>
      <c r="I18" s="81"/>
    </row>
    <row r="19" spans="1:8" s="53" customFormat="1" ht="17.25" customHeight="1">
      <c r="A19" s="50" t="s">
        <v>73</v>
      </c>
      <c r="B19" s="25">
        <v>0</v>
      </c>
      <c r="C19" s="25">
        <v>0</v>
      </c>
      <c r="D19" s="25">
        <v>0</v>
      </c>
      <c r="E19" s="25">
        <v>0</v>
      </c>
      <c r="F19" s="25">
        <v>0</v>
      </c>
      <c r="G19" s="51">
        <f>SUM(B19:F19)</f>
        <v>0</v>
      </c>
      <c r="H19" s="52"/>
    </row>
    <row r="20" spans="1:9" s="53" customFormat="1" ht="17.25" customHeight="1">
      <c r="A20" s="78" t="s">
        <v>179</v>
      </c>
      <c r="B20" s="25">
        <f>B14+B15+B16-B17-B18-B19</f>
        <v>1286873000</v>
      </c>
      <c r="C20" s="25">
        <f>C14+C15+C16-C17-C18-C19</f>
        <v>743543746</v>
      </c>
      <c r="D20" s="25">
        <f>D14+D15+D16-D17-D18-D19</f>
        <v>2414382721</v>
      </c>
      <c r="E20" s="25">
        <f>E14+E15+E16-E17-E18-E19</f>
        <v>9035878168.097</v>
      </c>
      <c r="F20" s="25">
        <f>F14+F15+F16-F17-F18-F19</f>
        <v>390254872</v>
      </c>
      <c r="G20" s="51">
        <f>SUM(B20:F20)</f>
        <v>13870932507.097</v>
      </c>
      <c r="H20" s="164"/>
      <c r="I20" s="81"/>
    </row>
    <row r="21" spans="1:8" s="53" customFormat="1" ht="17.25" customHeight="1">
      <c r="A21" s="75" t="s">
        <v>187</v>
      </c>
      <c r="B21" s="25"/>
      <c r="C21" s="25"/>
      <c r="D21" s="25"/>
      <c r="E21" s="25"/>
      <c r="F21" s="25"/>
      <c r="G21" s="51">
        <f t="shared" si="1"/>
        <v>0</v>
      </c>
      <c r="H21" s="52"/>
    </row>
    <row r="22" spans="1:9" s="53" customFormat="1" ht="17.25" customHeight="1">
      <c r="A22" s="50" t="s">
        <v>199</v>
      </c>
      <c r="B22" s="25">
        <f>B5-B14</f>
        <v>74415000</v>
      </c>
      <c r="C22" s="25">
        <f>C5-C14</f>
        <v>33889365</v>
      </c>
      <c r="D22" s="25">
        <f>D5-D14</f>
        <v>0</v>
      </c>
      <c r="E22" s="25">
        <f>E5-E14</f>
        <v>104591390.90299988</v>
      </c>
      <c r="F22" s="25">
        <f>F5-F14</f>
        <v>36875700</v>
      </c>
      <c r="G22" s="51">
        <f>SUM(B22:F22)</f>
        <v>249771455.90299988</v>
      </c>
      <c r="H22" s="52"/>
      <c r="I22" s="63"/>
    </row>
    <row r="23" spans="1:9" s="53" customFormat="1" ht="17.25" customHeight="1">
      <c r="A23" s="82" t="s">
        <v>162</v>
      </c>
      <c r="B23" s="27">
        <f>B12-B20</f>
        <v>38679000</v>
      </c>
      <c r="C23" s="27">
        <f>C12-C20</f>
        <v>1638000</v>
      </c>
      <c r="D23" s="27">
        <f>D12-D20</f>
        <v>0</v>
      </c>
      <c r="E23" s="27">
        <f>E12-E20</f>
        <v>49203890.90299988</v>
      </c>
      <c r="F23" s="27">
        <f>F12-F20</f>
        <v>9203700</v>
      </c>
      <c r="G23" s="83">
        <f>SUM(B23:F23)</f>
        <v>98724590.90299988</v>
      </c>
      <c r="H23" s="52"/>
      <c r="I23" s="63"/>
    </row>
    <row r="24" ht="3" customHeight="1">
      <c r="A24" s="56" t="s">
        <v>32</v>
      </c>
    </row>
    <row r="25" ht="17.25" customHeight="1">
      <c r="A25" s="84" t="s">
        <v>227</v>
      </c>
    </row>
    <row r="26" ht="3" customHeight="1"/>
    <row r="27" spans="1:7" ht="42.75" customHeight="1">
      <c r="A27" s="85" t="s">
        <v>62</v>
      </c>
      <c r="B27" s="85" t="s">
        <v>183</v>
      </c>
      <c r="C27" s="85" t="s">
        <v>74</v>
      </c>
      <c r="D27" s="85" t="s">
        <v>75</v>
      </c>
      <c r="E27" s="85" t="s">
        <v>204</v>
      </c>
      <c r="F27" s="85" t="s">
        <v>67</v>
      </c>
      <c r="G27" s="85" t="s">
        <v>41</v>
      </c>
    </row>
    <row r="28" spans="1:7" ht="17.25" customHeight="1">
      <c r="A28" s="86" t="s">
        <v>68</v>
      </c>
      <c r="B28" s="55"/>
      <c r="C28" s="55"/>
      <c r="D28" s="55"/>
      <c r="E28" s="55"/>
      <c r="F28" s="55"/>
      <c r="G28" s="55"/>
    </row>
    <row r="29" spans="1:9" ht="17.25" customHeight="1">
      <c r="A29" s="55" t="s">
        <v>198</v>
      </c>
      <c r="B29" s="55"/>
      <c r="C29" s="55"/>
      <c r="D29" s="55"/>
      <c r="E29" s="25">
        <v>8236938944</v>
      </c>
      <c r="F29" s="25">
        <v>6619080760</v>
      </c>
      <c r="G29" s="25">
        <f>SUM(B29:F29)</f>
        <v>14856019704</v>
      </c>
      <c r="H29" s="165"/>
      <c r="I29" s="166"/>
    </row>
    <row r="30" spans="1:7" ht="17.25" customHeight="1">
      <c r="A30" s="54" t="s">
        <v>178</v>
      </c>
      <c r="B30" s="26"/>
      <c r="C30" s="26"/>
      <c r="D30" s="26"/>
      <c r="E30" s="25">
        <v>60000000</v>
      </c>
      <c r="F30" s="25"/>
      <c r="G30" s="25">
        <f aca="true" t="shared" si="2" ref="G30:G44">SUM(B30:F30)</f>
        <v>60000000</v>
      </c>
    </row>
    <row r="31" spans="1:7" ht="17.25" customHeight="1">
      <c r="A31" s="54" t="s">
        <v>76</v>
      </c>
      <c r="B31" s="26"/>
      <c r="C31" s="26"/>
      <c r="D31" s="26"/>
      <c r="E31" s="25"/>
      <c r="F31" s="25"/>
      <c r="G31" s="25">
        <f t="shared" si="2"/>
        <v>0</v>
      </c>
    </row>
    <row r="32" spans="1:7" ht="17.25" customHeight="1">
      <c r="A32" s="54" t="s">
        <v>77</v>
      </c>
      <c r="B32" s="26"/>
      <c r="C32" s="26"/>
      <c r="D32" s="26"/>
      <c r="E32" s="25"/>
      <c r="F32" s="25"/>
      <c r="G32" s="25">
        <f t="shared" si="2"/>
        <v>0</v>
      </c>
    </row>
    <row r="33" spans="1:7" ht="17.25" customHeight="1">
      <c r="A33" s="54" t="s">
        <v>70</v>
      </c>
      <c r="B33" s="26"/>
      <c r="C33" s="26"/>
      <c r="D33" s="26"/>
      <c r="E33" s="25"/>
      <c r="F33" s="25">
        <v>0</v>
      </c>
      <c r="G33" s="25">
        <f t="shared" si="2"/>
        <v>0</v>
      </c>
    </row>
    <row r="34" spans="1:7" ht="17.25" customHeight="1">
      <c r="A34" s="54" t="s">
        <v>72</v>
      </c>
      <c r="B34" s="26"/>
      <c r="C34" s="26"/>
      <c r="D34" s="26"/>
      <c r="E34" s="25"/>
      <c r="F34" s="25"/>
      <c r="G34" s="25">
        <f t="shared" si="2"/>
        <v>0</v>
      </c>
    </row>
    <row r="35" spans="1:7" ht="17.25" customHeight="1">
      <c r="A35" s="54" t="s">
        <v>73</v>
      </c>
      <c r="B35" s="26"/>
      <c r="C35" s="26"/>
      <c r="D35" s="26"/>
      <c r="E35" s="25"/>
      <c r="F35" s="25">
        <v>0</v>
      </c>
      <c r="G35" s="25">
        <f t="shared" si="2"/>
        <v>0</v>
      </c>
    </row>
    <row r="36" spans="1:7" ht="17.25" customHeight="1">
      <c r="A36" s="55" t="s">
        <v>179</v>
      </c>
      <c r="B36" s="55"/>
      <c r="C36" s="55"/>
      <c r="D36" s="55"/>
      <c r="E36" s="25">
        <f>E29+E30+E31+E32+E33-E34-E35</f>
        <v>8296938944</v>
      </c>
      <c r="F36" s="25">
        <f>F29+F30+F31+F32+F33-F34-F35</f>
        <v>6619080760</v>
      </c>
      <c r="G36" s="25">
        <f>SUM(B36:F36)</f>
        <v>14916019704</v>
      </c>
    </row>
    <row r="37" spans="1:7" ht="17.25" customHeight="1">
      <c r="A37" s="86" t="s">
        <v>184</v>
      </c>
      <c r="B37" s="55"/>
      <c r="C37" s="55"/>
      <c r="D37" s="55"/>
      <c r="E37" s="25"/>
      <c r="F37" s="25"/>
      <c r="G37" s="25"/>
    </row>
    <row r="38" spans="1:7" ht="17.25" customHeight="1">
      <c r="A38" s="55" t="s">
        <v>198</v>
      </c>
      <c r="B38" s="55"/>
      <c r="C38" s="55"/>
      <c r="D38" s="55"/>
      <c r="E38" s="25">
        <v>6386132332</v>
      </c>
      <c r="F38" s="25">
        <v>6584639760</v>
      </c>
      <c r="G38" s="25">
        <v>12970772092</v>
      </c>
    </row>
    <row r="39" spans="1:7" ht="17.25" customHeight="1">
      <c r="A39" s="54" t="s">
        <v>180</v>
      </c>
      <c r="B39" s="55"/>
      <c r="C39" s="55"/>
      <c r="D39" s="55"/>
      <c r="E39" s="25">
        <v>775701612</v>
      </c>
      <c r="F39" s="25">
        <v>34441000</v>
      </c>
      <c r="G39" s="25">
        <f>SUM(E39:F39)</f>
        <v>810142612</v>
      </c>
    </row>
    <row r="40" spans="1:7" ht="17.25" customHeight="1">
      <c r="A40" s="54" t="s">
        <v>70</v>
      </c>
      <c r="B40" s="55"/>
      <c r="C40" s="55"/>
      <c r="D40" s="55"/>
      <c r="E40" s="25"/>
      <c r="F40" s="25">
        <v>0</v>
      </c>
      <c r="G40" s="25">
        <f t="shared" si="2"/>
        <v>0</v>
      </c>
    </row>
    <row r="41" spans="1:7" ht="17.25" customHeight="1">
      <c r="A41" s="54" t="s">
        <v>72</v>
      </c>
      <c r="B41" s="55"/>
      <c r="C41" s="55"/>
      <c r="D41" s="55"/>
      <c r="E41" s="25"/>
      <c r="F41" s="25"/>
      <c r="G41" s="25">
        <f t="shared" si="2"/>
        <v>0</v>
      </c>
    </row>
    <row r="42" spans="1:7" ht="17.25" customHeight="1">
      <c r="A42" s="54" t="s">
        <v>73</v>
      </c>
      <c r="B42" s="55"/>
      <c r="C42" s="55"/>
      <c r="D42" s="55"/>
      <c r="E42" s="25"/>
      <c r="F42" s="25">
        <v>0</v>
      </c>
      <c r="G42" s="25">
        <f t="shared" si="2"/>
        <v>0</v>
      </c>
    </row>
    <row r="43" spans="1:9" ht="17.25" customHeight="1">
      <c r="A43" s="55" t="s">
        <v>179</v>
      </c>
      <c r="B43" s="55"/>
      <c r="C43" s="55"/>
      <c r="D43" s="55"/>
      <c r="E43" s="25">
        <f>E38+E39+E40-E41-E42</f>
        <v>7161833944</v>
      </c>
      <c r="F43" s="25">
        <f>F38+F39+F40-F41-F42</f>
        <v>6619080760</v>
      </c>
      <c r="G43" s="25">
        <f>SUM(B43:F43)</f>
        <v>13780914704</v>
      </c>
      <c r="H43" s="167"/>
      <c r="I43" s="166"/>
    </row>
    <row r="44" spans="1:7" ht="17.25" customHeight="1">
      <c r="A44" s="86" t="s">
        <v>185</v>
      </c>
      <c r="B44" s="55"/>
      <c r="C44" s="55"/>
      <c r="D44" s="55"/>
      <c r="E44" s="25">
        <v>0</v>
      </c>
      <c r="F44" s="25">
        <v>0</v>
      </c>
      <c r="G44" s="25">
        <f t="shared" si="2"/>
        <v>0</v>
      </c>
    </row>
    <row r="45" spans="1:7" ht="17.25" customHeight="1">
      <c r="A45" s="54" t="s">
        <v>199</v>
      </c>
      <c r="B45" s="55"/>
      <c r="C45" s="55"/>
      <c r="D45" s="55"/>
      <c r="E45" s="25">
        <f>E29-E38</f>
        <v>1850806612</v>
      </c>
      <c r="F45" s="25">
        <f>F29-F38</f>
        <v>34441000</v>
      </c>
      <c r="G45" s="25">
        <f>SUM(B45:F45)</f>
        <v>1885247612</v>
      </c>
    </row>
    <row r="46" spans="1:7" ht="17.25" customHeight="1">
      <c r="A46" s="87" t="s">
        <v>162</v>
      </c>
      <c r="B46" s="88"/>
      <c r="C46" s="88"/>
      <c r="D46" s="88"/>
      <c r="E46" s="27">
        <f>E36-E43</f>
        <v>1135105000</v>
      </c>
      <c r="F46" s="27">
        <f>F36-F43</f>
        <v>0</v>
      </c>
      <c r="G46" s="27">
        <f>SUM(B46:F46)</f>
        <v>1135105000</v>
      </c>
    </row>
    <row r="47" spans="1:7" ht="9.75" customHeight="1">
      <c r="A47" s="89"/>
      <c r="B47" s="90"/>
      <c r="C47" s="90"/>
      <c r="D47" s="90"/>
      <c r="E47" s="90"/>
      <c r="F47" s="90"/>
      <c r="G47" s="90"/>
    </row>
    <row r="48" spans="5:12" s="48" customFormat="1" ht="15">
      <c r="E48" s="91"/>
      <c r="F48" s="91"/>
      <c r="G48" s="91"/>
      <c r="I48" s="56"/>
      <c r="J48" s="56"/>
      <c r="K48" s="56"/>
      <c r="L48" s="56"/>
    </row>
    <row r="49" spans="5:7" ht="15">
      <c r="E49" s="64"/>
      <c r="F49" s="92"/>
      <c r="G49" s="92"/>
    </row>
    <row r="50" spans="5:7" ht="15">
      <c r="E50" s="64"/>
      <c r="F50" s="92"/>
      <c r="G50" s="92"/>
    </row>
    <row r="51" spans="5:7" ht="15">
      <c r="E51" s="93"/>
      <c r="F51" s="93"/>
      <c r="G51" s="92"/>
    </row>
    <row r="52" spans="5:7" ht="15">
      <c r="E52" s="93"/>
      <c r="F52" s="93"/>
      <c r="G52" s="92"/>
    </row>
    <row r="53" spans="5:7" ht="15">
      <c r="E53" s="92"/>
      <c r="F53" s="93"/>
      <c r="G53" s="92"/>
    </row>
    <row r="54" spans="5:7" ht="15">
      <c r="E54" s="92"/>
      <c r="F54" s="92"/>
      <c r="G54" s="92"/>
    </row>
    <row r="55" spans="5:7" ht="15">
      <c r="E55" s="92"/>
      <c r="F55" s="92"/>
      <c r="G55" s="92"/>
    </row>
    <row r="56" spans="5:7" ht="15">
      <c r="E56" s="92"/>
      <c r="F56" s="92"/>
      <c r="G56" s="92"/>
    </row>
    <row r="57" spans="5:7" ht="15">
      <c r="E57" s="92"/>
      <c r="F57" s="92"/>
      <c r="G57" s="92"/>
    </row>
  </sheetData>
  <sheetProtection/>
  <printOptions/>
  <pageMargins left="0.43" right="0.24" top="0.59" bottom="0.24" header="0.17" footer="0.17"/>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A1:E37"/>
  <sheetViews>
    <sheetView zoomScalePageLayoutView="0" workbookViewId="0" topLeftCell="A1">
      <selection activeCell="B35" sqref="B35"/>
    </sheetView>
  </sheetViews>
  <sheetFormatPr defaultColWidth="9.140625" defaultRowHeight="12.75"/>
  <cols>
    <col min="1" max="1" width="56.421875" style="5" customWidth="1"/>
    <col min="2" max="2" width="16.421875" style="5" customWidth="1"/>
    <col min="3" max="3" width="16.28125" style="5" customWidth="1"/>
    <col min="4" max="4" width="9.140625" style="5" customWidth="1"/>
    <col min="5" max="5" width="12.7109375" style="5" bestFit="1" customWidth="1"/>
    <col min="6" max="16384" width="9.140625" style="5" customWidth="1"/>
  </cols>
  <sheetData>
    <row r="1" spans="1:3" ht="18" customHeight="1">
      <c r="A1" s="4" t="s">
        <v>78</v>
      </c>
      <c r="B1" s="32" t="s">
        <v>161</v>
      </c>
      <c r="C1" s="32" t="s">
        <v>24</v>
      </c>
    </row>
    <row r="2" spans="1:3" ht="18" customHeight="1">
      <c r="A2" s="8" t="s">
        <v>79</v>
      </c>
      <c r="B2" s="46">
        <v>0</v>
      </c>
      <c r="C2" s="46">
        <v>0</v>
      </c>
    </row>
    <row r="3" spans="1:3" ht="18" customHeight="1">
      <c r="A3" s="8" t="s">
        <v>80</v>
      </c>
      <c r="B3" s="46">
        <v>0</v>
      </c>
      <c r="C3" s="46">
        <v>0</v>
      </c>
    </row>
    <row r="4" spans="1:3" ht="18" customHeight="1">
      <c r="A4" s="8" t="s">
        <v>81</v>
      </c>
      <c r="B4" s="46">
        <v>0</v>
      </c>
      <c r="C4" s="46">
        <v>0</v>
      </c>
    </row>
    <row r="5" spans="1:3" ht="31.5">
      <c r="A5" s="8" t="s">
        <v>82</v>
      </c>
      <c r="B5" s="46">
        <v>0</v>
      </c>
      <c r="C5" s="46">
        <v>0</v>
      </c>
    </row>
    <row r="6" spans="1:5" ht="18" customHeight="1">
      <c r="A6" s="15" t="s">
        <v>158</v>
      </c>
      <c r="B6" s="30">
        <v>77661798</v>
      </c>
      <c r="C6" s="30">
        <v>278183492</v>
      </c>
      <c r="E6" s="46"/>
    </row>
    <row r="7" spans="1:3" ht="18" customHeight="1">
      <c r="A7" s="19" t="s">
        <v>30</v>
      </c>
      <c r="B7" s="119">
        <f>SUM(B2:B6)</f>
        <v>77661798</v>
      </c>
      <c r="C7" s="119">
        <f>SUM(C2:C6)</f>
        <v>278183492</v>
      </c>
    </row>
    <row r="8" spans="1:3" ht="18" customHeight="1">
      <c r="A8" s="3" t="s">
        <v>83</v>
      </c>
      <c r="B8" s="145" t="s">
        <v>161</v>
      </c>
      <c r="C8" s="145" t="s">
        <v>24</v>
      </c>
    </row>
    <row r="9" spans="1:3" ht="18" customHeight="1">
      <c r="A9" s="16" t="s">
        <v>159</v>
      </c>
      <c r="B9" s="30">
        <v>325075010</v>
      </c>
      <c r="C9" s="30">
        <v>588005840</v>
      </c>
    </row>
    <row r="10" spans="1:3" ht="18" customHeight="1">
      <c r="A10" s="17" t="s">
        <v>84</v>
      </c>
      <c r="B10" s="30">
        <v>0</v>
      </c>
      <c r="C10" s="30">
        <v>0</v>
      </c>
    </row>
    <row r="11" spans="1:3" ht="18" customHeight="1">
      <c r="A11" s="17" t="s">
        <v>85</v>
      </c>
      <c r="B11" s="30">
        <v>0</v>
      </c>
      <c r="C11" s="30">
        <v>0</v>
      </c>
    </row>
    <row r="12" spans="1:3" ht="18" customHeight="1">
      <c r="A12" s="17" t="s">
        <v>86</v>
      </c>
      <c r="B12" s="30"/>
      <c r="C12" s="30"/>
    </row>
    <row r="13" spans="1:3" ht="18" customHeight="1">
      <c r="A13" s="17" t="s">
        <v>87</v>
      </c>
      <c r="B13" s="30">
        <v>700829096</v>
      </c>
      <c r="C13" s="30">
        <v>886348263</v>
      </c>
    </row>
    <row r="14" spans="1:3" ht="18" customHeight="1">
      <c r="A14" s="17" t="s">
        <v>88</v>
      </c>
      <c r="B14" s="30">
        <v>0</v>
      </c>
      <c r="C14" s="30">
        <v>0</v>
      </c>
    </row>
    <row r="15" spans="1:3" ht="18" customHeight="1">
      <c r="A15" s="17" t="s">
        <v>97</v>
      </c>
      <c r="B15" s="30">
        <v>0</v>
      </c>
      <c r="C15" s="30">
        <v>0</v>
      </c>
    </row>
    <row r="16" spans="1:3" ht="18" customHeight="1">
      <c r="A16" s="17" t="s">
        <v>98</v>
      </c>
      <c r="B16" s="30">
        <v>0</v>
      </c>
      <c r="C16" s="30">
        <v>0</v>
      </c>
    </row>
    <row r="17" spans="1:3" ht="18" customHeight="1">
      <c r="A17" s="20" t="s">
        <v>30</v>
      </c>
      <c r="B17" s="119">
        <f>SUM(B9:B16)</f>
        <v>1025904106</v>
      </c>
      <c r="C17" s="119">
        <v>1474354103</v>
      </c>
    </row>
    <row r="18" spans="1:3" ht="7.5" customHeight="1">
      <c r="A18" s="8"/>
      <c r="B18" s="146"/>
      <c r="C18" s="147"/>
    </row>
    <row r="19" spans="1:3" ht="18" customHeight="1">
      <c r="A19" s="12" t="s">
        <v>89</v>
      </c>
      <c r="B19" s="148"/>
      <c r="C19" s="148"/>
    </row>
    <row r="20" spans="1:3" ht="17.25" customHeight="1">
      <c r="A20" s="15" t="s">
        <v>90</v>
      </c>
      <c r="B20" s="32" t="s">
        <v>161</v>
      </c>
      <c r="C20" s="32" t="s">
        <v>24</v>
      </c>
    </row>
    <row r="21" spans="1:3" ht="31.5">
      <c r="A21" s="8" t="s">
        <v>99</v>
      </c>
      <c r="B21" s="46">
        <v>0</v>
      </c>
      <c r="C21" s="46">
        <v>0</v>
      </c>
    </row>
    <row r="22" spans="1:3" ht="31.5">
      <c r="A22" s="8" t="s">
        <v>100</v>
      </c>
      <c r="B22" s="46">
        <v>0</v>
      </c>
      <c r="C22" s="46">
        <v>0</v>
      </c>
    </row>
    <row r="23" spans="1:3" ht="31.5">
      <c r="A23" s="8" t="s">
        <v>101</v>
      </c>
      <c r="B23" s="46">
        <v>0</v>
      </c>
      <c r="C23" s="46">
        <v>0</v>
      </c>
    </row>
    <row r="24" spans="1:3" ht="31.5">
      <c r="A24" s="8" t="s">
        <v>102</v>
      </c>
      <c r="B24" s="46">
        <v>0</v>
      </c>
      <c r="C24" s="46">
        <v>0</v>
      </c>
    </row>
    <row r="25" spans="1:3" ht="18" customHeight="1">
      <c r="A25" s="7" t="s">
        <v>96</v>
      </c>
      <c r="B25" s="46">
        <v>0</v>
      </c>
      <c r="C25" s="46">
        <v>0</v>
      </c>
    </row>
    <row r="26" spans="1:3" ht="18" customHeight="1">
      <c r="A26" s="18" t="s">
        <v>91</v>
      </c>
      <c r="B26" s="32" t="s">
        <v>161</v>
      </c>
      <c r="C26" s="32" t="s">
        <v>92</v>
      </c>
    </row>
    <row r="27" spans="1:3" ht="31.5">
      <c r="A27" s="8" t="s">
        <v>103</v>
      </c>
      <c r="B27" s="46">
        <v>0</v>
      </c>
      <c r="C27" s="46">
        <v>0</v>
      </c>
    </row>
    <row r="28" spans="1:3" ht="31.5">
      <c r="A28" s="8" t="s">
        <v>104</v>
      </c>
      <c r="B28" s="46">
        <v>0</v>
      </c>
      <c r="C28" s="46">
        <v>0</v>
      </c>
    </row>
    <row r="29" spans="1:3" ht="18" customHeight="1">
      <c r="A29" s="8" t="s">
        <v>93</v>
      </c>
      <c r="B29" s="46">
        <v>0</v>
      </c>
      <c r="C29" s="46">
        <v>0</v>
      </c>
    </row>
    <row r="30" ht="7.5" customHeight="1">
      <c r="A30" s="8"/>
    </row>
    <row r="31" spans="1:3" ht="18" customHeight="1">
      <c r="A31" s="4" t="s">
        <v>160</v>
      </c>
      <c r="B31" s="32" t="s">
        <v>161</v>
      </c>
      <c r="C31" s="32" t="s">
        <v>92</v>
      </c>
    </row>
    <row r="32" spans="1:3" ht="18" customHeight="1">
      <c r="A32" s="8" t="s">
        <v>94</v>
      </c>
      <c r="B32" s="30">
        <v>120000000</v>
      </c>
      <c r="C32" s="30">
        <v>120000000</v>
      </c>
    </row>
    <row r="33" spans="1:3" ht="18" customHeight="1">
      <c r="A33" s="8" t="s">
        <v>95</v>
      </c>
      <c r="B33" s="30">
        <v>6624386707</v>
      </c>
      <c r="C33" s="30">
        <v>5652288222</v>
      </c>
    </row>
    <row r="34" spans="1:3" ht="18" customHeight="1">
      <c r="A34" s="8" t="s">
        <v>181</v>
      </c>
      <c r="B34" s="30">
        <v>2470006090</v>
      </c>
      <c r="C34" s="30">
        <v>2022959413</v>
      </c>
    </row>
    <row r="35" spans="1:3" ht="15.75">
      <c r="A35" s="32" t="s">
        <v>41</v>
      </c>
      <c r="B35" s="119">
        <f>SUM(B32:B34)</f>
        <v>9214392797</v>
      </c>
      <c r="C35" s="119">
        <f>SUM(C32:C34)</f>
        <v>7795247635</v>
      </c>
    </row>
    <row r="36" ht="15.75">
      <c r="C36" s="30"/>
    </row>
    <row r="37" ht="15.75">
      <c r="B37" s="30"/>
    </row>
  </sheetData>
  <sheetProtection/>
  <printOptions/>
  <pageMargins left="0.76" right="0.37" top="0.85" bottom="0.32" header="0.34" footer="0.2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48"/>
  <sheetViews>
    <sheetView zoomScalePageLayoutView="0" workbookViewId="0" topLeftCell="A3">
      <pane xSplit="1" ySplit="3" topLeftCell="B6" activePane="bottomRight" state="frozen"/>
      <selection pane="topLeft" activeCell="A3" sqref="A3"/>
      <selection pane="topRight" activeCell="B3" sqref="B3"/>
      <selection pane="bottomLeft" activeCell="A6" sqref="A6"/>
      <selection pane="bottomRight" activeCell="L9" sqref="L9"/>
    </sheetView>
  </sheetViews>
  <sheetFormatPr defaultColWidth="9.140625" defaultRowHeight="12.75"/>
  <cols>
    <col min="1" max="1" width="33.140625" style="5" customWidth="1"/>
    <col min="2" max="2" width="16.57421875" style="5" customWidth="1"/>
    <col min="3" max="4" width="4.421875" style="5" hidden="1" customWidth="1"/>
    <col min="5" max="5" width="20.57421875" style="5" customWidth="1"/>
    <col min="6" max="6" width="19.7109375" style="5" customWidth="1"/>
    <col min="7" max="7" width="17.00390625" style="24" customWidth="1"/>
    <col min="8" max="8" width="5.00390625" style="5" hidden="1" customWidth="1"/>
    <col min="9" max="9" width="5.8515625" style="5" hidden="1" customWidth="1"/>
    <col min="10" max="10" width="9.00390625" style="5" hidden="1" customWidth="1"/>
    <col min="11" max="11" width="21.00390625" style="5" bestFit="1" customWidth="1"/>
    <col min="12" max="12" width="16.140625" style="5" bestFit="1" customWidth="1"/>
    <col min="13" max="16384" width="9.140625" style="5" customWidth="1"/>
  </cols>
  <sheetData>
    <row r="1" ht="18" customHeight="1">
      <c r="A1" s="4" t="s">
        <v>116</v>
      </c>
    </row>
    <row r="3" spans="1:10" ht="39.75" customHeight="1">
      <c r="A3" s="420" t="s">
        <v>46</v>
      </c>
      <c r="B3" s="422" t="s">
        <v>105</v>
      </c>
      <c r="C3" s="422"/>
      <c r="D3" s="422"/>
      <c r="E3" s="422" t="s">
        <v>106</v>
      </c>
      <c r="F3" s="422"/>
      <c r="G3" s="23" t="s">
        <v>107</v>
      </c>
      <c r="H3" s="149"/>
      <c r="I3" s="150"/>
      <c r="J3" s="420" t="s">
        <v>117</v>
      </c>
    </row>
    <row r="4" spans="1:10" ht="24" customHeight="1">
      <c r="A4" s="421"/>
      <c r="B4" s="23" t="s">
        <v>108</v>
      </c>
      <c r="C4" s="23" t="s">
        <v>109</v>
      </c>
      <c r="D4" s="23" t="s">
        <v>110</v>
      </c>
      <c r="E4" s="23" t="s">
        <v>48</v>
      </c>
      <c r="F4" s="23" t="s">
        <v>49</v>
      </c>
      <c r="G4" s="28" t="s">
        <v>108</v>
      </c>
      <c r="H4" s="23" t="s">
        <v>109</v>
      </c>
      <c r="I4" s="23" t="s">
        <v>110</v>
      </c>
      <c r="J4" s="421"/>
    </row>
    <row r="5" spans="1:10" ht="15.75">
      <c r="A5" s="29" t="s">
        <v>111</v>
      </c>
      <c r="B5" s="29">
        <v>1</v>
      </c>
      <c r="C5" s="29">
        <v>2</v>
      </c>
      <c r="D5" s="29">
        <v>3</v>
      </c>
      <c r="E5" s="29">
        <v>4</v>
      </c>
      <c r="F5" s="29">
        <v>5</v>
      </c>
      <c r="G5" s="29">
        <v>6</v>
      </c>
      <c r="H5" s="29">
        <v>7</v>
      </c>
      <c r="I5" s="29">
        <v>8</v>
      </c>
      <c r="J5" s="29">
        <v>9</v>
      </c>
    </row>
    <row r="6" spans="1:10" s="57" customFormat="1" ht="15.75">
      <c r="A6" s="99" t="s">
        <v>112</v>
      </c>
      <c r="B6" s="151">
        <v>1681434580</v>
      </c>
      <c r="C6" s="152"/>
      <c r="D6" s="152"/>
      <c r="E6" s="151">
        <v>11216590826</v>
      </c>
      <c r="F6" s="151">
        <v>10571362849</v>
      </c>
      <c r="G6" s="151">
        <f>B6+E6-F6</f>
        <v>2326662557</v>
      </c>
      <c r="H6" s="100"/>
      <c r="I6" s="100"/>
      <c r="J6" s="100"/>
    </row>
    <row r="7" spans="1:10" s="57" customFormat="1" ht="15.75">
      <c r="A7" s="142" t="s">
        <v>235</v>
      </c>
      <c r="B7" s="154">
        <v>149420205</v>
      </c>
      <c r="C7" s="153"/>
      <c r="D7" s="153"/>
      <c r="E7" s="154">
        <v>311240840</v>
      </c>
      <c r="F7" s="154">
        <v>372111045</v>
      </c>
      <c r="G7" s="154">
        <f>B7+E7-F7</f>
        <v>88550000</v>
      </c>
      <c r="H7" s="143"/>
      <c r="I7" s="143"/>
      <c r="J7" s="143"/>
    </row>
    <row r="8" spans="1:10" s="57" customFormat="1" ht="31.5">
      <c r="A8" s="97" t="s">
        <v>236</v>
      </c>
      <c r="B8" s="154">
        <f>SUM(B9:B12)</f>
        <v>156488417540</v>
      </c>
      <c r="C8" s="153"/>
      <c r="D8" s="153"/>
      <c r="E8" s="154">
        <f>SUM(E9:E12)</f>
        <v>2172372595096</v>
      </c>
      <c r="F8" s="154">
        <f>SUM(F9:F12)</f>
        <v>2231843903163</v>
      </c>
      <c r="G8" s="154">
        <f>SUM(G9:G12)</f>
        <v>97017109473</v>
      </c>
      <c r="H8" s="98"/>
      <c r="I8" s="98"/>
      <c r="J8" s="98"/>
    </row>
    <row r="9" spans="1:10" s="57" customFormat="1" ht="31.5">
      <c r="A9" s="107" t="s">
        <v>209</v>
      </c>
      <c r="B9" s="155">
        <v>0</v>
      </c>
      <c r="C9" s="156"/>
      <c r="D9" s="156"/>
      <c r="E9" s="154">
        <v>404510540</v>
      </c>
      <c r="F9" s="154">
        <v>404510540</v>
      </c>
      <c r="G9" s="154">
        <f aca="true" t="shared" si="0" ref="G9:G17">B9+E9-F9</f>
        <v>0</v>
      </c>
      <c r="H9" s="98"/>
      <c r="I9" s="98"/>
      <c r="J9" s="98"/>
    </row>
    <row r="10" spans="1:10" s="57" customFormat="1" ht="36" customHeight="1">
      <c r="A10" s="161" t="s">
        <v>234</v>
      </c>
      <c r="B10" s="155">
        <v>98855142439</v>
      </c>
      <c r="C10" s="156"/>
      <c r="D10" s="156"/>
      <c r="E10" s="155">
        <v>1229349802736</v>
      </c>
      <c r="F10" s="155">
        <v>1279697849597</v>
      </c>
      <c r="G10" s="155">
        <f>B10+E10-F10</f>
        <v>48507095578</v>
      </c>
      <c r="H10" s="98"/>
      <c r="I10" s="98"/>
      <c r="J10" s="98"/>
    </row>
    <row r="11" spans="1:11" s="57" customFormat="1" ht="31.5">
      <c r="A11" s="161" t="s">
        <v>251</v>
      </c>
      <c r="B11" s="155">
        <v>10780875101</v>
      </c>
      <c r="C11" s="156"/>
      <c r="D11" s="156"/>
      <c r="E11" s="155">
        <v>936528281820</v>
      </c>
      <c r="F11" s="155">
        <v>947147793026</v>
      </c>
      <c r="G11" s="154">
        <f>B11+E11-F11</f>
        <v>161363895</v>
      </c>
      <c r="H11" s="98"/>
      <c r="I11" s="98"/>
      <c r="J11" s="98"/>
      <c r="K11" s="66"/>
    </row>
    <row r="12" spans="1:10" s="57" customFormat="1" ht="31.5">
      <c r="A12" s="161" t="s">
        <v>247</v>
      </c>
      <c r="B12" s="155">
        <v>46852400000</v>
      </c>
      <c r="C12" s="156"/>
      <c r="D12" s="156"/>
      <c r="E12" s="155">
        <v>6090000000</v>
      </c>
      <c r="F12" s="155">
        <v>4593750000</v>
      </c>
      <c r="G12" s="155">
        <f>B12+E12-F12</f>
        <v>48348650000</v>
      </c>
      <c r="H12" s="98"/>
      <c r="I12" s="98"/>
      <c r="J12" s="98"/>
    </row>
    <row r="13" spans="1:11" s="57" customFormat="1" ht="15.75">
      <c r="A13" s="68" t="s">
        <v>237</v>
      </c>
      <c r="B13" s="154">
        <v>0</v>
      </c>
      <c r="C13" s="153"/>
      <c r="D13" s="153"/>
      <c r="E13" s="154">
        <v>390474617</v>
      </c>
      <c r="F13" s="154">
        <v>390474617</v>
      </c>
      <c r="G13" s="154">
        <f t="shared" si="0"/>
        <v>0</v>
      </c>
      <c r="H13" s="98"/>
      <c r="I13" s="98"/>
      <c r="J13" s="98"/>
      <c r="K13" s="66"/>
    </row>
    <row r="14" spans="1:11" s="57" customFormat="1" ht="18" customHeight="1">
      <c r="A14" s="97" t="s">
        <v>238</v>
      </c>
      <c r="B14" s="154">
        <v>0</v>
      </c>
      <c r="C14" s="153"/>
      <c r="D14" s="153"/>
      <c r="E14" s="154">
        <f>12836347353100</f>
        <v>12836347353100</v>
      </c>
      <c r="F14" s="154">
        <f>12836347353100</f>
        <v>12836347353100</v>
      </c>
      <c r="G14" s="154">
        <f t="shared" si="0"/>
        <v>0</v>
      </c>
      <c r="H14" s="98"/>
      <c r="I14" s="98"/>
      <c r="J14" s="98"/>
      <c r="K14" s="66"/>
    </row>
    <row r="15" spans="1:11" s="57" customFormat="1" ht="18" customHeight="1">
      <c r="A15" s="68" t="s">
        <v>239</v>
      </c>
      <c r="B15" s="154">
        <f>SUM(B16:B17)</f>
        <v>5106677638</v>
      </c>
      <c r="C15" s="153"/>
      <c r="D15" s="153"/>
      <c r="E15" s="154">
        <f>SUM(E16:E17)</f>
        <v>741551735441</v>
      </c>
      <c r="F15" s="154">
        <f>SUM(F16:F17)</f>
        <v>746590822489</v>
      </c>
      <c r="G15" s="154">
        <f>B15+E15-F15</f>
        <v>67590590</v>
      </c>
      <c r="H15" s="98"/>
      <c r="I15" s="98"/>
      <c r="J15" s="98"/>
      <c r="K15" s="66"/>
    </row>
    <row r="16" spans="1:11" s="105" customFormat="1" ht="28.5" customHeight="1">
      <c r="A16" s="102" t="s">
        <v>207</v>
      </c>
      <c r="B16" s="155">
        <v>0</v>
      </c>
      <c r="C16" s="156"/>
      <c r="D16" s="156"/>
      <c r="E16" s="155"/>
      <c r="F16" s="155"/>
      <c r="G16" s="154">
        <f>B16+E16-F16</f>
        <v>0</v>
      </c>
      <c r="H16" s="104"/>
      <c r="I16" s="104"/>
      <c r="J16" s="104"/>
      <c r="K16" s="141"/>
    </row>
    <row r="17" spans="1:11" s="105" customFormat="1" ht="33" customHeight="1">
      <c r="A17" s="102" t="s">
        <v>208</v>
      </c>
      <c r="B17" s="155">
        <v>5106677638</v>
      </c>
      <c r="C17" s="156"/>
      <c r="D17" s="156"/>
      <c r="E17" s="155">
        <v>741551735441</v>
      </c>
      <c r="F17" s="155">
        <v>746590822489</v>
      </c>
      <c r="G17" s="155">
        <f t="shared" si="0"/>
        <v>67590590</v>
      </c>
      <c r="H17" s="104"/>
      <c r="I17" s="104"/>
      <c r="J17" s="104"/>
      <c r="K17" s="141"/>
    </row>
    <row r="18" spans="1:11" s="105" customFormat="1" ht="24" customHeight="1">
      <c r="A18" s="68" t="s">
        <v>240</v>
      </c>
      <c r="B18" s="160">
        <v>-10676680000</v>
      </c>
      <c r="C18" s="153"/>
      <c r="D18" s="153"/>
      <c r="E18" s="160">
        <f>-36175720000</f>
        <v>-36175720000</v>
      </c>
      <c r="F18" s="154"/>
      <c r="G18" s="160">
        <f>B18+E18-F18</f>
        <v>-46852400000</v>
      </c>
      <c r="H18" s="68"/>
      <c r="I18" s="106"/>
      <c r="J18" s="98"/>
      <c r="K18" s="141"/>
    </row>
    <row r="19" spans="1:10" ht="18" customHeight="1">
      <c r="A19" s="157" t="s">
        <v>41</v>
      </c>
      <c r="B19" s="158">
        <f>B6+B7+B8+B13+B14+B15+B18</f>
        <v>152749269963</v>
      </c>
      <c r="C19" s="158"/>
      <c r="D19" s="158"/>
      <c r="E19" s="158">
        <f>E6+E7+E8+E13+E14+E15-E18</f>
        <v>15798365709920</v>
      </c>
      <c r="F19" s="158">
        <f>F6+F7+F8+F13+F14+F15-F18</f>
        <v>15826116027263</v>
      </c>
      <c r="G19" s="158">
        <f>G6+G7+G8+G13+G14+G15+G18</f>
        <v>52647512620</v>
      </c>
      <c r="H19" s="103"/>
      <c r="I19" s="103"/>
      <c r="J19" s="103"/>
    </row>
    <row r="20" ht="10.5" customHeight="1">
      <c r="A20" s="6"/>
    </row>
    <row r="21" spans="1:7" ht="18" customHeight="1">
      <c r="A21" s="6" t="s">
        <v>118</v>
      </c>
      <c r="E21" s="144"/>
      <c r="F21" s="65"/>
      <c r="G21" s="58"/>
    </row>
    <row r="22" spans="1:7" ht="18" customHeight="1">
      <c r="A22" s="6" t="s">
        <v>194</v>
      </c>
      <c r="B22" s="30"/>
      <c r="E22" s="65"/>
      <c r="F22" s="65"/>
      <c r="G22" s="134"/>
    </row>
    <row r="23" spans="1:5" ht="18" customHeight="1">
      <c r="A23" s="6" t="s">
        <v>119</v>
      </c>
      <c r="E23" s="24"/>
    </row>
    <row r="24" spans="1:5" ht="9.75" customHeight="1">
      <c r="A24" s="6"/>
      <c r="E24" s="46"/>
    </row>
    <row r="25" spans="1:8" ht="18" customHeight="1">
      <c r="A25" s="31" t="s">
        <v>113</v>
      </c>
      <c r="B25" s="31"/>
      <c r="C25" s="31"/>
      <c r="D25" s="31"/>
      <c r="F25" s="32" t="s">
        <v>161</v>
      </c>
      <c r="G25" s="32" t="s">
        <v>24</v>
      </c>
      <c r="H25" s="33"/>
    </row>
    <row r="26" spans="1:10" ht="18" customHeight="1">
      <c r="A26" s="6" t="s">
        <v>255</v>
      </c>
      <c r="B26" s="34"/>
      <c r="C26" s="34"/>
      <c r="D26" s="34"/>
      <c r="F26" s="49">
        <v>0</v>
      </c>
      <c r="G26" s="49">
        <v>0</v>
      </c>
      <c r="H26" s="33"/>
      <c r="I26" s="419"/>
      <c r="J26" s="419"/>
    </row>
    <row r="27" spans="1:10" ht="18" customHeight="1" hidden="1">
      <c r="A27" s="34" t="s">
        <v>228</v>
      </c>
      <c r="B27" s="34"/>
      <c r="C27" s="34"/>
      <c r="D27" s="34"/>
      <c r="F27" s="49"/>
      <c r="G27" s="35"/>
      <c r="H27" s="33"/>
      <c r="I27" s="419"/>
      <c r="J27" s="419"/>
    </row>
    <row r="28" spans="1:10" ht="18" customHeight="1">
      <c r="A28" s="34" t="s">
        <v>229</v>
      </c>
      <c r="B28" s="34"/>
      <c r="C28" s="34"/>
      <c r="D28" s="34"/>
      <c r="F28" s="49">
        <v>20000000</v>
      </c>
      <c r="G28" s="49">
        <v>12000000</v>
      </c>
      <c r="H28" s="33"/>
      <c r="I28" s="419"/>
      <c r="J28" s="419"/>
    </row>
    <row r="29" spans="1:10" ht="18" customHeight="1">
      <c r="A29" s="34" t="s">
        <v>231</v>
      </c>
      <c r="B29" s="34"/>
      <c r="C29" s="34"/>
      <c r="D29" s="34"/>
      <c r="F29" s="49">
        <v>10164000</v>
      </c>
      <c r="G29" s="49">
        <v>5082000</v>
      </c>
      <c r="H29" s="33"/>
      <c r="I29" s="36"/>
      <c r="J29" s="36"/>
    </row>
    <row r="30" spans="1:10" ht="15.75" customHeight="1">
      <c r="A30" s="423" t="s">
        <v>30</v>
      </c>
      <c r="B30" s="423"/>
      <c r="C30" s="423"/>
      <c r="D30" s="423"/>
      <c r="F30" s="133">
        <f>SUM(F26:F29)</f>
        <v>30164000</v>
      </c>
      <c r="G30" s="133">
        <f>SUM(G26:G29)</f>
        <v>17082000</v>
      </c>
      <c r="H30" s="33"/>
      <c r="I30" s="419"/>
      <c r="J30" s="419"/>
    </row>
    <row r="31" spans="1:10" ht="6.75" customHeight="1">
      <c r="A31" s="31"/>
      <c r="B31" s="31"/>
      <c r="C31" s="31"/>
      <c r="D31" s="31"/>
      <c r="F31" s="35"/>
      <c r="G31" s="35"/>
      <c r="H31" s="36"/>
      <c r="I31" s="36"/>
      <c r="J31" s="36"/>
    </row>
    <row r="32" spans="1:10" ht="18" customHeight="1">
      <c r="A32" s="31" t="s">
        <v>114</v>
      </c>
      <c r="B32" s="31"/>
      <c r="C32" s="31"/>
      <c r="D32" s="31"/>
      <c r="F32" s="32" t="s">
        <v>161</v>
      </c>
      <c r="G32" s="32" t="s">
        <v>24</v>
      </c>
      <c r="H32" s="33"/>
      <c r="I32" s="419"/>
      <c r="J32" s="419"/>
    </row>
    <row r="33" spans="1:10" ht="18" customHeight="1">
      <c r="A33" s="34" t="s">
        <v>120</v>
      </c>
      <c r="B33" s="34"/>
      <c r="C33" s="34"/>
      <c r="D33" s="34"/>
      <c r="F33" s="35">
        <v>0</v>
      </c>
      <c r="G33" s="35">
        <v>0</v>
      </c>
      <c r="H33" s="33"/>
      <c r="I33" s="419"/>
      <c r="J33" s="419"/>
    </row>
    <row r="34" spans="1:10" ht="18" customHeight="1">
      <c r="A34" s="34" t="s">
        <v>121</v>
      </c>
      <c r="B34" s="34"/>
      <c r="C34" s="34"/>
      <c r="D34" s="34"/>
      <c r="F34" s="37">
        <v>136414500</v>
      </c>
      <c r="G34" s="37">
        <v>88332750</v>
      </c>
      <c r="H34" s="33"/>
      <c r="I34" s="419"/>
      <c r="J34" s="419"/>
    </row>
    <row r="35" spans="1:10" ht="18" customHeight="1">
      <c r="A35" s="34" t="s">
        <v>196</v>
      </c>
      <c r="B35" s="34"/>
      <c r="C35" s="34"/>
      <c r="D35" s="34"/>
      <c r="F35" s="139">
        <v>34756705</v>
      </c>
      <c r="G35" s="37">
        <v>97640029</v>
      </c>
      <c r="H35" s="33"/>
      <c r="I35" s="419"/>
      <c r="J35" s="419"/>
    </row>
    <row r="36" spans="1:10" ht="18" customHeight="1">
      <c r="A36" s="34" t="s">
        <v>203</v>
      </c>
      <c r="B36" s="34"/>
      <c r="C36" s="34"/>
      <c r="D36" s="34"/>
      <c r="F36" s="139">
        <v>8495898</v>
      </c>
      <c r="G36" s="37">
        <v>6646967</v>
      </c>
      <c r="H36" s="36"/>
      <c r="I36" s="36"/>
      <c r="J36" s="36"/>
    </row>
    <row r="37" spans="1:10" ht="18" customHeight="1">
      <c r="A37" s="34" t="s">
        <v>122</v>
      </c>
      <c r="B37" s="34"/>
      <c r="C37" s="34"/>
      <c r="D37" s="34"/>
      <c r="F37" s="37">
        <v>0</v>
      </c>
      <c r="G37" s="37">
        <v>6060605</v>
      </c>
      <c r="H37" s="33"/>
      <c r="I37" s="419"/>
      <c r="J37" s="419"/>
    </row>
    <row r="38" spans="1:10" ht="18" customHeight="1">
      <c r="A38" s="34" t="s">
        <v>230</v>
      </c>
      <c r="B38" s="34"/>
      <c r="C38" s="34"/>
      <c r="D38" s="34"/>
      <c r="F38" s="37">
        <v>0</v>
      </c>
      <c r="G38" s="37">
        <v>0</v>
      </c>
      <c r="H38" s="33"/>
      <c r="I38" s="36"/>
      <c r="J38" s="36"/>
    </row>
    <row r="39" spans="1:10" ht="18" customHeight="1">
      <c r="A39" s="140" t="s">
        <v>233</v>
      </c>
      <c r="B39" s="34"/>
      <c r="C39" s="34"/>
      <c r="D39" s="34"/>
      <c r="F39" s="37">
        <v>809696500</v>
      </c>
      <c r="G39" s="37">
        <v>183700500</v>
      </c>
      <c r="H39" s="33"/>
      <c r="I39" s="36"/>
      <c r="J39" s="36"/>
    </row>
    <row r="40" spans="1:10" ht="18" customHeight="1">
      <c r="A40" s="34" t="s">
        <v>123</v>
      </c>
      <c r="B40" s="34"/>
      <c r="C40" s="34"/>
      <c r="D40" s="34"/>
      <c r="F40" s="37">
        <v>14740555911</v>
      </c>
      <c r="G40" s="37">
        <v>67645935</v>
      </c>
      <c r="H40" s="33"/>
      <c r="I40" s="425"/>
      <c r="J40" s="419"/>
    </row>
    <row r="41" spans="1:12" s="40" customFormat="1" ht="16.5" customHeight="1">
      <c r="A41" s="424" t="s">
        <v>30</v>
      </c>
      <c r="B41" s="424"/>
      <c r="C41" s="424"/>
      <c r="D41" s="424"/>
      <c r="F41" s="38">
        <v>15729919514</v>
      </c>
      <c r="G41" s="38">
        <v>450026786</v>
      </c>
      <c r="H41" s="39"/>
      <c r="I41" s="426"/>
      <c r="J41" s="426"/>
      <c r="L41" s="192"/>
    </row>
    <row r="42" spans="1:7" ht="7.5" customHeight="1">
      <c r="A42" s="6"/>
      <c r="G42" s="5"/>
    </row>
    <row r="43" spans="1:10" ht="18" customHeight="1">
      <c r="A43" s="31" t="s">
        <v>115</v>
      </c>
      <c r="B43" s="31"/>
      <c r="C43" s="31"/>
      <c r="D43" s="31"/>
      <c r="F43" s="32" t="s">
        <v>161</v>
      </c>
      <c r="G43" s="32" t="s">
        <v>24</v>
      </c>
      <c r="H43" s="33"/>
      <c r="I43" s="419"/>
      <c r="J43" s="419"/>
    </row>
    <row r="44" spans="1:10" ht="18" customHeight="1">
      <c r="A44" s="34" t="s">
        <v>124</v>
      </c>
      <c r="B44" s="34"/>
      <c r="C44" s="34"/>
      <c r="D44" s="34"/>
      <c r="F44" s="35">
        <v>0</v>
      </c>
      <c r="G44" s="35">
        <v>0</v>
      </c>
      <c r="H44" s="33"/>
      <c r="I44" s="419"/>
      <c r="J44" s="419"/>
    </row>
    <row r="45" spans="1:10" ht="18" customHeight="1">
      <c r="A45" s="34" t="s">
        <v>125</v>
      </c>
      <c r="B45" s="34"/>
      <c r="C45" s="34"/>
      <c r="D45" s="34"/>
      <c r="F45" s="35">
        <v>0</v>
      </c>
      <c r="G45" s="35">
        <v>0</v>
      </c>
      <c r="H45" s="33"/>
      <c r="I45" s="419"/>
      <c r="J45" s="419"/>
    </row>
    <row r="46" spans="1:10" ht="15.75">
      <c r="A46" s="423" t="s">
        <v>30</v>
      </c>
      <c r="B46" s="423"/>
      <c r="C46" s="423"/>
      <c r="D46" s="423"/>
      <c r="F46" s="35">
        <v>0</v>
      </c>
      <c r="G46" s="35">
        <v>0</v>
      </c>
      <c r="H46" s="33"/>
      <c r="I46" s="419"/>
      <c r="J46" s="419"/>
    </row>
    <row r="47" ht="15.75">
      <c r="F47" s="30"/>
    </row>
    <row r="48" ht="15.75">
      <c r="F48" s="30"/>
    </row>
  </sheetData>
  <sheetProtection/>
  <mergeCells count="22">
    <mergeCell ref="I45:J45"/>
    <mergeCell ref="I46:J46"/>
    <mergeCell ref="A30:D30"/>
    <mergeCell ref="A41:D41"/>
    <mergeCell ref="A46:D46"/>
    <mergeCell ref="I43:J43"/>
    <mergeCell ref="I37:J37"/>
    <mergeCell ref="I40:J40"/>
    <mergeCell ref="I41:J41"/>
    <mergeCell ref="I28:J28"/>
    <mergeCell ref="I30:J30"/>
    <mergeCell ref="I44:J44"/>
    <mergeCell ref="I32:J32"/>
    <mergeCell ref="I33:J33"/>
    <mergeCell ref="I34:J34"/>
    <mergeCell ref="I35:J35"/>
    <mergeCell ref="I26:J26"/>
    <mergeCell ref="A3:A4"/>
    <mergeCell ref="J3:J4"/>
    <mergeCell ref="B3:D3"/>
    <mergeCell ref="E3:F3"/>
    <mergeCell ref="I27:J27"/>
  </mergeCells>
  <printOptions/>
  <pageMargins left="0.54" right="0.24" top="0.27" bottom="0.36" header="0.17" footer="0.17"/>
  <pageSetup horizontalDpi="600" verticalDpi="600" orientation="portrait" paperSize="9" scale="86" r:id="rId1"/>
</worksheet>
</file>

<file path=xl/worksheets/sheet9.xml><?xml version="1.0" encoding="utf-8"?>
<worksheet xmlns="http://schemas.openxmlformats.org/spreadsheetml/2006/main" xmlns:r="http://schemas.openxmlformats.org/officeDocument/2006/relationships">
  <dimension ref="A1:E37"/>
  <sheetViews>
    <sheetView zoomScalePageLayoutView="0" workbookViewId="0" topLeftCell="A19">
      <selection activeCell="G30" sqref="G30"/>
    </sheetView>
  </sheetViews>
  <sheetFormatPr defaultColWidth="9.140625" defaultRowHeight="12.75"/>
  <cols>
    <col min="1" max="1" width="58.28125" style="1" customWidth="1"/>
    <col min="2" max="2" width="17.00390625" style="1" customWidth="1"/>
    <col min="3" max="3" width="15.28125" style="1" customWidth="1"/>
    <col min="4" max="4" width="12.140625" style="1" bestFit="1" customWidth="1"/>
    <col min="5" max="5" width="11.28125" style="1" bestFit="1" customWidth="1"/>
    <col min="6" max="16384" width="9.140625" style="1" customWidth="1"/>
  </cols>
  <sheetData>
    <row r="1" spans="1:3" s="5" customFormat="1" ht="28.5" customHeight="1">
      <c r="A1" s="429" t="s">
        <v>126</v>
      </c>
      <c r="B1" s="429"/>
      <c r="C1" s="429"/>
    </row>
    <row r="2" spans="1:3" s="5" customFormat="1" ht="18" customHeight="1">
      <c r="A2" s="42" t="s">
        <v>127</v>
      </c>
      <c r="B2" s="32" t="s">
        <v>175</v>
      </c>
      <c r="C2" s="32" t="s">
        <v>163</v>
      </c>
    </row>
    <row r="3" spans="1:4" s="22" customFormat="1" ht="31.5">
      <c r="A3" s="43" t="s">
        <v>165</v>
      </c>
      <c r="B3" s="59">
        <v>0</v>
      </c>
      <c r="C3" s="59">
        <v>0</v>
      </c>
      <c r="D3" s="1"/>
    </row>
    <row r="4" spans="1:4" s="22" customFormat="1" ht="31.5">
      <c r="A4" s="43" t="s">
        <v>164</v>
      </c>
      <c r="B4" s="41">
        <v>0</v>
      </c>
      <c r="C4" s="41">
        <v>0</v>
      </c>
      <c r="D4" s="47"/>
    </row>
    <row r="5" spans="1:5" s="22" customFormat="1" ht="18" customHeight="1">
      <c r="A5" s="43" t="s">
        <v>166</v>
      </c>
      <c r="B5" s="59">
        <f>SUM(B3:B4)</f>
        <v>0</v>
      </c>
      <c r="C5" s="59">
        <f>SUM(C3:C4)</f>
        <v>0</v>
      </c>
      <c r="E5" s="47"/>
    </row>
    <row r="6" spans="1:3" s="5" customFormat="1" ht="18" customHeight="1">
      <c r="A6" s="42" t="s">
        <v>128</v>
      </c>
      <c r="B6" s="32" t="s">
        <v>175</v>
      </c>
      <c r="C6" s="32" t="s">
        <v>163</v>
      </c>
    </row>
    <row r="7" spans="1:3" s="5" customFormat="1" ht="31.5">
      <c r="A7" s="43" t="s">
        <v>167</v>
      </c>
      <c r="B7" s="44">
        <v>0</v>
      </c>
      <c r="C7" s="45">
        <v>0</v>
      </c>
    </row>
    <row r="8" spans="1:3" s="5" customFormat="1" ht="31.5">
      <c r="A8" s="43" t="s">
        <v>168</v>
      </c>
      <c r="B8" s="44">
        <v>0</v>
      </c>
      <c r="C8" s="45">
        <v>0</v>
      </c>
    </row>
    <row r="9" spans="1:3" s="5" customFormat="1" ht="31.5">
      <c r="A9" s="43" t="s">
        <v>169</v>
      </c>
      <c r="B9" s="44">
        <v>0</v>
      </c>
      <c r="C9" s="45">
        <v>0</v>
      </c>
    </row>
    <row r="10" spans="1:3" s="5" customFormat="1" ht="31.5">
      <c r="A10" s="43" t="s">
        <v>170</v>
      </c>
      <c r="B10" s="44">
        <v>0</v>
      </c>
      <c r="C10" s="45">
        <v>0</v>
      </c>
    </row>
    <row r="11" spans="1:3" s="5" customFormat="1" ht="31.5">
      <c r="A11" s="43" t="s">
        <v>171</v>
      </c>
      <c r="B11" s="44">
        <v>0</v>
      </c>
      <c r="C11" s="45">
        <v>0</v>
      </c>
    </row>
    <row r="12" spans="1:3" s="5" customFormat="1" ht="18" customHeight="1">
      <c r="A12" s="43" t="s">
        <v>172</v>
      </c>
      <c r="B12" s="44">
        <v>0</v>
      </c>
      <c r="C12" s="45">
        <v>0</v>
      </c>
    </row>
    <row r="13" s="5" customFormat="1" ht="10.5" customHeight="1"/>
    <row r="14" spans="1:3" s="5" customFormat="1" ht="18" customHeight="1">
      <c r="A14" s="428" t="s">
        <v>129</v>
      </c>
      <c r="B14" s="428"/>
      <c r="C14" s="428"/>
    </row>
    <row r="15" spans="1:3" s="5" customFormat="1" ht="18" customHeight="1">
      <c r="A15" s="428" t="s">
        <v>130</v>
      </c>
      <c r="B15" s="428"/>
      <c r="C15" s="428"/>
    </row>
    <row r="16" spans="2:3" s="5" customFormat="1" ht="18" customHeight="1">
      <c r="B16" s="32" t="s">
        <v>175</v>
      </c>
      <c r="C16" s="32" t="s">
        <v>163</v>
      </c>
    </row>
    <row r="17" spans="1:4" s="5" customFormat="1" ht="31.5">
      <c r="A17" s="43" t="s">
        <v>174</v>
      </c>
      <c r="B17" s="44">
        <v>0</v>
      </c>
      <c r="C17" s="45">
        <v>0</v>
      </c>
      <c r="D17" s="6"/>
    </row>
    <row r="18" spans="1:4" s="5" customFormat="1" ht="18" customHeight="1">
      <c r="A18" s="43" t="s">
        <v>173</v>
      </c>
      <c r="B18" s="44">
        <v>0</v>
      </c>
      <c r="C18" s="45">
        <v>0</v>
      </c>
      <c r="D18" s="6"/>
    </row>
    <row r="19" spans="1:4" s="5" customFormat="1" ht="9" customHeight="1">
      <c r="A19" s="42"/>
      <c r="B19" s="6"/>
      <c r="C19" s="6"/>
      <c r="D19" s="6"/>
    </row>
    <row r="20" spans="1:4" s="5" customFormat="1" ht="18" customHeight="1">
      <c r="A20" s="428" t="s">
        <v>131</v>
      </c>
      <c r="B20" s="428"/>
      <c r="C20" s="428"/>
      <c r="D20" s="6"/>
    </row>
    <row r="21" spans="2:4" s="5" customFormat="1" ht="18" customHeight="1">
      <c r="B21" s="32" t="s">
        <v>175</v>
      </c>
      <c r="C21" s="32" t="s">
        <v>163</v>
      </c>
      <c r="D21" s="6"/>
    </row>
    <row r="22" spans="1:4" s="5" customFormat="1" ht="18" customHeight="1">
      <c r="A22" s="42" t="s">
        <v>189</v>
      </c>
      <c r="B22" s="44">
        <v>0</v>
      </c>
      <c r="C22" s="45">
        <v>0</v>
      </c>
      <c r="D22" s="6"/>
    </row>
    <row r="23" spans="1:4" s="5" customFormat="1" ht="18" customHeight="1">
      <c r="A23" s="42" t="s">
        <v>188</v>
      </c>
      <c r="B23" s="44">
        <v>0</v>
      </c>
      <c r="C23" s="45">
        <v>0</v>
      </c>
      <c r="D23" s="6"/>
    </row>
    <row r="24" spans="1:4" s="5" customFormat="1" ht="10.5" customHeight="1">
      <c r="A24" s="42"/>
      <c r="B24" s="6"/>
      <c r="C24" s="6"/>
      <c r="D24" s="6"/>
    </row>
    <row r="25" spans="1:4" s="5" customFormat="1" ht="18" customHeight="1">
      <c r="A25" s="7" t="s">
        <v>132</v>
      </c>
      <c r="B25" s="6"/>
      <c r="C25" s="6"/>
      <c r="D25" s="6"/>
    </row>
    <row r="26" spans="1:4" s="5" customFormat="1" ht="18" customHeight="1">
      <c r="A26" s="18" t="s">
        <v>133</v>
      </c>
      <c r="B26" s="6"/>
      <c r="C26" s="6"/>
      <c r="D26" s="6"/>
    </row>
    <row r="27" spans="1:4" s="5" customFormat="1" ht="18" customHeight="1">
      <c r="A27" s="18" t="s">
        <v>195</v>
      </c>
      <c r="B27" s="6"/>
      <c r="C27" s="6"/>
      <c r="D27" s="6"/>
    </row>
    <row r="28" spans="1:4" s="5" customFormat="1" ht="18" customHeight="1">
      <c r="A28" s="18" t="s">
        <v>182</v>
      </c>
      <c r="B28" s="6"/>
      <c r="C28" s="6"/>
      <c r="D28" s="6"/>
    </row>
    <row r="30" spans="1:3" ht="15.75">
      <c r="A30" s="430" t="s">
        <v>256</v>
      </c>
      <c r="B30" s="430"/>
      <c r="C30" s="430"/>
    </row>
    <row r="31" spans="1:3" ht="15">
      <c r="A31" s="2" t="s">
        <v>250</v>
      </c>
      <c r="B31" s="427" t="s">
        <v>248</v>
      </c>
      <c r="C31" s="427"/>
    </row>
    <row r="37" spans="1:3" ht="15">
      <c r="A37" s="2" t="s">
        <v>249</v>
      </c>
      <c r="B37" s="427" t="s">
        <v>257</v>
      </c>
      <c r="C37" s="427"/>
    </row>
  </sheetData>
  <sheetProtection/>
  <mergeCells count="7">
    <mergeCell ref="B37:C37"/>
    <mergeCell ref="B31:C31"/>
    <mergeCell ref="A20:C20"/>
    <mergeCell ref="A1:C1"/>
    <mergeCell ref="A14:C14"/>
    <mergeCell ref="A15:C15"/>
    <mergeCell ref="A30:C30"/>
  </mergeCells>
  <printOptions/>
  <pageMargins left="0.75" right="0.52" top="0.74" bottom="0.82"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Dong A Seurities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suongle</dc:creator>
  <cp:keywords/>
  <dc:description/>
  <cp:lastModifiedBy>User</cp:lastModifiedBy>
  <cp:lastPrinted>2016-01-19T06:18:34Z</cp:lastPrinted>
  <dcterms:created xsi:type="dcterms:W3CDTF">2009-04-09T09:03:33Z</dcterms:created>
  <dcterms:modified xsi:type="dcterms:W3CDTF">2016-01-20T04:22:39Z</dcterms:modified>
  <cp:category/>
  <cp:version/>
  <cp:contentType/>
  <cp:contentStatus/>
</cp:coreProperties>
</file>